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44tu51j\Documents HSLA4\PROTOKOLLID\Protokollid 2020\"/>
    </mc:Choice>
  </mc:AlternateContent>
  <xr:revisionPtr revIDLastSave="0" documentId="13_ncr:1_{D61FF2CC-1818-41DA-BECD-82018963EC66}" xr6:coauthVersionLast="45" xr6:coauthVersionMax="45" xr10:uidLastSave="{00000000-0000-0000-0000-000000000000}"/>
  <bookViews>
    <workbookView xWindow="-120" yWindow="-120" windowWidth="29040" windowHeight="15840" tabRatio="579" xr2:uid="{00000000-000D-0000-FFFF-FFFF00000000}"/>
  </bookViews>
  <sheets>
    <sheet name="Protokoll" sheetId="12" r:id="rId1"/>
    <sheet name="VIP" sheetId="14" r:id="rId2"/>
    <sheet name="Osavõtukorrad" sheetId="13" r:id="rId3"/>
  </sheets>
  <definedNames>
    <definedName name="_xlnm._FilterDatabase" localSheetId="0" hidden="1">Protokoll!$D$7:$BA$107</definedName>
  </definedNames>
  <calcPr calcId="191029"/>
  <customWorkbookViews>
    <customWorkbookView name="KL ÕTK MÄNNIKU - Personal View" guid="{F3006020-2E4B-11D4-BC12-BCF7E9CA9D5E}" mergeInterval="0" personalView="1" maximized="1" windowWidth="796" windowHeight="441" tabRatio="599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" i="12" l="1"/>
  <c r="V98" i="12"/>
  <c r="Z98" i="12"/>
  <c r="AA98" i="12" s="1"/>
  <c r="V28" i="12"/>
  <c r="V25" i="12"/>
  <c r="Z25" i="12"/>
  <c r="V61" i="12"/>
  <c r="V62" i="12"/>
  <c r="V68" i="12"/>
  <c r="V65" i="12"/>
  <c r="X65" i="12" s="1"/>
  <c r="V47" i="12"/>
  <c r="V49" i="12"/>
  <c r="Z49" i="12"/>
  <c r="AK71" i="12"/>
  <c r="V71" i="12"/>
  <c r="G71" i="12"/>
  <c r="H71" i="12"/>
  <c r="AK70" i="12"/>
  <c r="AO70" i="12" s="1"/>
  <c r="AP70" i="12" s="1"/>
  <c r="V70" i="12"/>
  <c r="X70" i="12" s="1"/>
  <c r="Y70" i="12" s="1"/>
  <c r="G70" i="12"/>
  <c r="I70" i="12" s="1"/>
  <c r="J70" i="12" s="1"/>
  <c r="AK69" i="12"/>
  <c r="AO69" i="12"/>
  <c r="AP69" i="12" s="1"/>
  <c r="AT68" i="12" s="1"/>
  <c r="V69" i="12"/>
  <c r="G69" i="12"/>
  <c r="AU68" i="12"/>
  <c r="AK68" i="12"/>
  <c r="AF68" i="12"/>
  <c r="Q68" i="12"/>
  <c r="G68" i="12"/>
  <c r="K68" i="12" s="1"/>
  <c r="L68" i="12"/>
  <c r="O68" i="12" s="1"/>
  <c r="AK107" i="12"/>
  <c r="AO107" i="12" s="1"/>
  <c r="V107" i="12"/>
  <c r="G107" i="12"/>
  <c r="K107" i="12" s="1"/>
  <c r="AK106" i="12"/>
  <c r="AO106" i="12" s="1"/>
  <c r="V106" i="12"/>
  <c r="G106" i="12"/>
  <c r="AK105" i="12"/>
  <c r="AO105" i="12" s="1"/>
  <c r="V105" i="12"/>
  <c r="Z105" i="12"/>
  <c r="G105" i="12"/>
  <c r="AU104" i="12"/>
  <c r="AK104" i="12"/>
  <c r="AO104" i="12"/>
  <c r="AF104" i="12"/>
  <c r="V104" i="12"/>
  <c r="Z104" i="12" s="1"/>
  <c r="Q104" i="12"/>
  <c r="G104" i="12"/>
  <c r="AK95" i="12"/>
  <c r="V95" i="12"/>
  <c r="Z95" i="12"/>
  <c r="AA95" i="12"/>
  <c r="AG92" i="12" s="1"/>
  <c r="G95" i="12"/>
  <c r="K95" i="12"/>
  <c r="L95" i="12" s="1"/>
  <c r="R92" i="12" s="1"/>
  <c r="AK94" i="12"/>
  <c r="V94" i="12"/>
  <c r="Z94" i="12" s="1"/>
  <c r="AA94" i="12" s="1"/>
  <c r="G94" i="12"/>
  <c r="AK93" i="12"/>
  <c r="V93" i="12"/>
  <c r="W93" i="12" s="1"/>
  <c r="G93" i="12"/>
  <c r="K93" i="12" s="1"/>
  <c r="L93" i="12"/>
  <c r="P92" i="12" s="1"/>
  <c r="AU92" i="12"/>
  <c r="AK92" i="12"/>
  <c r="AF92" i="12"/>
  <c r="V92" i="12"/>
  <c r="Q92" i="12"/>
  <c r="G92" i="12"/>
  <c r="AK103" i="12"/>
  <c r="AO103" i="12" s="1"/>
  <c r="V103" i="12"/>
  <c r="G103" i="12"/>
  <c r="AK102" i="12"/>
  <c r="AO102" i="12" s="1"/>
  <c r="V102" i="12"/>
  <c r="Z102" i="12"/>
  <c r="G102" i="12"/>
  <c r="K102" i="12" s="1"/>
  <c r="AK101" i="12"/>
  <c r="AO101" i="12"/>
  <c r="V101" i="12"/>
  <c r="AX101" i="12" s="1"/>
  <c r="G101" i="12"/>
  <c r="K101" i="12" s="1"/>
  <c r="AU100" i="12"/>
  <c r="AK100" i="12"/>
  <c r="AF100" i="12"/>
  <c r="V100" i="12"/>
  <c r="Z100" i="12"/>
  <c r="Q100" i="12"/>
  <c r="G100" i="12"/>
  <c r="K100" i="12" s="1"/>
  <c r="AK99" i="12"/>
  <c r="AL99" i="12" s="1"/>
  <c r="V99" i="12"/>
  <c r="X99" i="12" s="1"/>
  <c r="Y99" i="12"/>
  <c r="G99" i="12"/>
  <c r="I99" i="12" s="1"/>
  <c r="J99" i="12" s="1"/>
  <c r="AK98" i="12"/>
  <c r="G98" i="12"/>
  <c r="I98" i="12"/>
  <c r="J98" i="12" s="1"/>
  <c r="AK97" i="12"/>
  <c r="AO97" i="12" s="1"/>
  <c r="AP97" i="12"/>
  <c r="AT96" i="12"/>
  <c r="V97" i="12"/>
  <c r="G97" i="12"/>
  <c r="I97" i="12"/>
  <c r="J97" i="12"/>
  <c r="H97" i="12"/>
  <c r="AU96" i="12"/>
  <c r="AK96" i="12"/>
  <c r="AM96" i="12" s="1"/>
  <c r="AN96" i="12" s="1"/>
  <c r="AF96" i="12"/>
  <c r="V96" i="12"/>
  <c r="Z96" i="12"/>
  <c r="AA96" i="12"/>
  <c r="AD96" i="12" s="1"/>
  <c r="Q96" i="12"/>
  <c r="G96" i="12"/>
  <c r="AK91" i="12"/>
  <c r="V91" i="12"/>
  <c r="G91" i="12"/>
  <c r="K91" i="12"/>
  <c r="L91" i="12" s="1"/>
  <c r="R88" i="12"/>
  <c r="AK90" i="12"/>
  <c r="AL90" i="12" s="1"/>
  <c r="V90" i="12"/>
  <c r="G90" i="12"/>
  <c r="H90" i="12" s="1"/>
  <c r="K90" i="12"/>
  <c r="L90" i="12" s="1"/>
  <c r="AK89" i="12"/>
  <c r="AL89" i="12"/>
  <c r="V89" i="12"/>
  <c r="W89" i="12" s="1"/>
  <c r="G89" i="12"/>
  <c r="AU88" i="12"/>
  <c r="AK88" i="12"/>
  <c r="AF88" i="12"/>
  <c r="V88" i="12"/>
  <c r="Q88" i="12"/>
  <c r="G88" i="12"/>
  <c r="H88" i="12"/>
  <c r="AK87" i="12"/>
  <c r="V87" i="12"/>
  <c r="G87" i="12"/>
  <c r="H87" i="12" s="1"/>
  <c r="K87" i="12"/>
  <c r="AK86" i="12"/>
  <c r="V86" i="12"/>
  <c r="G86" i="12"/>
  <c r="AK85" i="12"/>
  <c r="V85" i="12"/>
  <c r="Z85" i="12" s="1"/>
  <c r="AA85" i="12"/>
  <c r="AE84" i="12" s="1"/>
  <c r="G85" i="12"/>
  <c r="K85" i="12" s="1"/>
  <c r="L85" i="12" s="1"/>
  <c r="P84" i="12" s="1"/>
  <c r="AU84" i="12"/>
  <c r="AK84" i="12"/>
  <c r="AL84" i="12" s="1"/>
  <c r="AF84" i="12"/>
  <c r="V84" i="12"/>
  <c r="Q84" i="12"/>
  <c r="G84" i="12"/>
  <c r="AK83" i="12"/>
  <c r="AM83" i="12" s="1"/>
  <c r="AN83" i="12" s="1"/>
  <c r="V83" i="12"/>
  <c r="W83" i="12"/>
  <c r="G83" i="12"/>
  <c r="I83" i="12" s="1"/>
  <c r="K83" i="12"/>
  <c r="L83" i="12" s="1"/>
  <c r="R80" i="12" s="1"/>
  <c r="AK82" i="12"/>
  <c r="V82" i="12"/>
  <c r="Z82" i="12" s="1"/>
  <c r="AA82" i="12" s="1"/>
  <c r="G82" i="12"/>
  <c r="AK81" i="12"/>
  <c r="AM81" i="12"/>
  <c r="AN81" i="12" s="1"/>
  <c r="V81" i="12"/>
  <c r="G81" i="12"/>
  <c r="K81" i="12"/>
  <c r="L81" i="12" s="1"/>
  <c r="P80" i="12" s="1"/>
  <c r="AU80" i="12"/>
  <c r="AK80" i="12"/>
  <c r="AF80" i="12"/>
  <c r="V80" i="12"/>
  <c r="Q80" i="12"/>
  <c r="G80" i="12"/>
  <c r="H80" i="12" s="1"/>
  <c r="AK79" i="12"/>
  <c r="V79" i="12"/>
  <c r="W79" i="12" s="1"/>
  <c r="G79" i="12"/>
  <c r="AK78" i="12"/>
  <c r="V78" i="12"/>
  <c r="X78" i="12"/>
  <c r="Y78" i="12"/>
  <c r="G78" i="12"/>
  <c r="AK77" i="12"/>
  <c r="V77" i="12"/>
  <c r="X77" i="12" s="1"/>
  <c r="Y77" i="12" s="1"/>
  <c r="G77" i="12"/>
  <c r="AU76" i="12"/>
  <c r="AK76" i="12"/>
  <c r="AO76" i="12"/>
  <c r="AP76" i="12"/>
  <c r="AS76" i="12" s="1"/>
  <c r="AF76" i="12"/>
  <c r="V76" i="12"/>
  <c r="AX76" i="12" s="1"/>
  <c r="Q76" i="12"/>
  <c r="G76" i="12"/>
  <c r="K76" i="12" s="1"/>
  <c r="L76" i="12"/>
  <c r="O76" i="12" s="1"/>
  <c r="AK27" i="12"/>
  <c r="AO27" i="12" s="1"/>
  <c r="V27" i="12"/>
  <c r="G27" i="12"/>
  <c r="K27" i="12" s="1"/>
  <c r="AK26" i="12"/>
  <c r="AO26" i="12" s="1"/>
  <c r="V26" i="12"/>
  <c r="G26" i="12"/>
  <c r="K26" i="12"/>
  <c r="AK25" i="12"/>
  <c r="AO25" i="12"/>
  <c r="G25" i="12"/>
  <c r="AK24" i="12"/>
  <c r="AO24" i="12" s="1"/>
  <c r="V24" i="12"/>
  <c r="Z24" i="12"/>
  <c r="G24" i="12"/>
  <c r="K24" i="12" s="1"/>
  <c r="AK46" i="12"/>
  <c r="AO46" i="12" s="1"/>
  <c r="V46" i="12"/>
  <c r="Z46" i="12" s="1"/>
  <c r="G46" i="12"/>
  <c r="K46" i="12"/>
  <c r="AK17" i="12"/>
  <c r="AK16" i="12"/>
  <c r="AO16" i="12"/>
  <c r="AK18" i="12"/>
  <c r="AO18" i="12" s="1"/>
  <c r="AP18" i="12" s="1"/>
  <c r="AU16" i="12" s="1"/>
  <c r="AK22" i="12"/>
  <c r="AK19" i="12"/>
  <c r="AO19" i="12" s="1"/>
  <c r="AK20" i="12"/>
  <c r="AO20" i="12"/>
  <c r="AK23" i="12"/>
  <c r="AO23" i="12" s="1"/>
  <c r="AK58" i="12"/>
  <c r="AM58" i="12" s="1"/>
  <c r="AN58" i="12" s="1"/>
  <c r="AK57" i="12"/>
  <c r="AK45" i="12"/>
  <c r="AO45" i="12" s="1"/>
  <c r="AK54" i="12"/>
  <c r="AK21" i="12"/>
  <c r="AK44" i="12"/>
  <c r="AO44" i="12" s="1"/>
  <c r="AK28" i="12"/>
  <c r="AO28" i="12"/>
  <c r="AK30" i="12"/>
  <c r="AO30" i="12"/>
  <c r="AK63" i="12"/>
  <c r="AK31" i="12"/>
  <c r="AK39" i="12"/>
  <c r="AK74" i="12"/>
  <c r="AK72" i="12"/>
  <c r="AK36" i="12"/>
  <c r="AK55" i="12"/>
  <c r="AM55" i="12" s="1"/>
  <c r="AN55" i="12" s="1"/>
  <c r="AK73" i="12"/>
  <c r="AK75" i="12"/>
  <c r="AK37" i="12"/>
  <c r="AK47" i="12"/>
  <c r="AO47" i="12" s="1"/>
  <c r="AK29" i="12"/>
  <c r="AO29" i="12"/>
  <c r="AK32" i="12"/>
  <c r="AO32" i="12" s="1"/>
  <c r="AK33" i="12"/>
  <c r="AO33" i="12"/>
  <c r="AK34" i="12"/>
  <c r="AK35" i="12"/>
  <c r="AO35" i="12"/>
  <c r="AK8" i="12"/>
  <c r="AO8" i="12"/>
  <c r="AK9" i="12"/>
  <c r="AO9" i="12"/>
  <c r="AP9" i="12"/>
  <c r="AT8" i="12"/>
  <c r="AK10" i="12"/>
  <c r="AK11" i="12"/>
  <c r="AO11" i="12"/>
  <c r="AK12" i="12"/>
  <c r="AO12" i="12" s="1"/>
  <c r="AK13" i="12"/>
  <c r="AO13" i="12" s="1"/>
  <c r="AK14" i="12"/>
  <c r="AO14" i="12" s="1"/>
  <c r="AK15" i="12"/>
  <c r="AO15" i="12"/>
  <c r="AK40" i="12"/>
  <c r="AO40" i="12" s="1"/>
  <c r="AK41" i="12"/>
  <c r="AO41" i="12"/>
  <c r="AK42" i="12"/>
  <c r="AK43" i="12"/>
  <c r="AO43" i="12"/>
  <c r="AK48" i="12"/>
  <c r="AK49" i="12"/>
  <c r="AO49" i="12" s="1"/>
  <c r="AK50" i="12"/>
  <c r="AK51" i="12"/>
  <c r="AO51" i="12"/>
  <c r="AK61" i="12"/>
  <c r="AK66" i="12"/>
  <c r="G17" i="12"/>
  <c r="K17" i="12"/>
  <c r="G16" i="12"/>
  <c r="K16" i="12"/>
  <c r="G44" i="12"/>
  <c r="G59" i="12"/>
  <c r="I59" i="12" s="1"/>
  <c r="J59" i="12" s="1"/>
  <c r="G18" i="12"/>
  <c r="K18" i="12"/>
  <c r="G45" i="12"/>
  <c r="G21" i="12"/>
  <c r="K21" i="12" s="1"/>
  <c r="G57" i="12"/>
  <c r="G22" i="12"/>
  <c r="G20" i="12"/>
  <c r="G19" i="12"/>
  <c r="K19" i="12"/>
  <c r="L19" i="12" s="1"/>
  <c r="R16" i="12" s="1"/>
  <c r="G23" i="12"/>
  <c r="G8" i="12"/>
  <c r="G9" i="12"/>
  <c r="K9" i="12"/>
  <c r="G10" i="12"/>
  <c r="K10" i="12"/>
  <c r="G11" i="12"/>
  <c r="K11" i="12"/>
  <c r="G12" i="12"/>
  <c r="K12" i="12"/>
  <c r="G13" i="12"/>
  <c r="K13" i="12"/>
  <c r="G14" i="12"/>
  <c r="K14" i="12"/>
  <c r="G15" i="12"/>
  <c r="G32" i="12"/>
  <c r="K32" i="12" s="1"/>
  <c r="G33" i="12"/>
  <c r="K33" i="12"/>
  <c r="G34" i="12"/>
  <c r="K34" i="12" s="1"/>
  <c r="G35" i="12"/>
  <c r="K35" i="12" s="1"/>
  <c r="G40" i="12"/>
  <c r="K40" i="12" s="1"/>
  <c r="G41" i="12"/>
  <c r="K41" i="12"/>
  <c r="G42" i="12"/>
  <c r="K42" i="12" s="1"/>
  <c r="G43" i="12"/>
  <c r="K43" i="12" s="1"/>
  <c r="G48" i="12"/>
  <c r="K48" i="12" s="1"/>
  <c r="G49" i="12"/>
  <c r="K49" i="12" s="1"/>
  <c r="G50" i="12"/>
  <c r="G51" i="12"/>
  <c r="K51" i="12"/>
  <c r="G72" i="12"/>
  <c r="G54" i="12"/>
  <c r="G58" i="12"/>
  <c r="I58" i="12"/>
  <c r="J58" i="12" s="1"/>
  <c r="V17" i="12"/>
  <c r="Z17" i="12" s="1"/>
  <c r="V18" i="12"/>
  <c r="V19" i="12"/>
  <c r="Z19" i="12" s="1"/>
  <c r="V20" i="12"/>
  <c r="Z20" i="12"/>
  <c r="V21" i="12"/>
  <c r="Z21" i="12" s="1"/>
  <c r="V22" i="12"/>
  <c r="V23" i="12"/>
  <c r="Z23" i="12" s="1"/>
  <c r="V29" i="12"/>
  <c r="V30" i="12"/>
  <c r="Z30" i="12" s="1"/>
  <c r="V31" i="12"/>
  <c r="Z31" i="12"/>
  <c r="V32" i="12"/>
  <c r="Z32" i="12" s="1"/>
  <c r="V33" i="12"/>
  <c r="V34" i="12"/>
  <c r="Z34" i="12"/>
  <c r="V35" i="12"/>
  <c r="Z35" i="12"/>
  <c r="V36" i="12"/>
  <c r="V37" i="12"/>
  <c r="V38" i="12"/>
  <c r="V39" i="12"/>
  <c r="Z39" i="12" s="1"/>
  <c r="V40" i="12"/>
  <c r="Z40" i="12" s="1"/>
  <c r="V41" i="12"/>
  <c r="V42" i="12"/>
  <c r="Z42" i="12" s="1"/>
  <c r="V43" i="12"/>
  <c r="Z43" i="12"/>
  <c r="V44" i="12"/>
  <c r="Z44" i="12" s="1"/>
  <c r="V45" i="12"/>
  <c r="V48" i="12"/>
  <c r="Z48" i="12" s="1"/>
  <c r="AX48" i="12"/>
  <c r="V50" i="12"/>
  <c r="Z50" i="12" s="1"/>
  <c r="V51" i="12"/>
  <c r="Z51" i="12" s="1"/>
  <c r="V52" i="12"/>
  <c r="Z52" i="12"/>
  <c r="AA52" i="12" s="1"/>
  <c r="AD52" i="12" s="1"/>
  <c r="V53" i="12"/>
  <c r="V54" i="12"/>
  <c r="V55" i="12"/>
  <c r="Z55" i="12"/>
  <c r="AA55" i="12" s="1"/>
  <c r="AG52" i="12" s="1"/>
  <c r="V56" i="12"/>
  <c r="V57" i="12"/>
  <c r="V58" i="12"/>
  <c r="V59" i="12"/>
  <c r="V60" i="12"/>
  <c r="V63" i="12"/>
  <c r="Z63" i="12"/>
  <c r="AA63" i="12" s="1"/>
  <c r="AG60" i="12" s="1"/>
  <c r="V64" i="12"/>
  <c r="Z64" i="12"/>
  <c r="AA64" i="12" s="1"/>
  <c r="AD64" i="12" s="1"/>
  <c r="V66" i="12"/>
  <c r="V67" i="12"/>
  <c r="X67" i="12" s="1"/>
  <c r="Y67" i="12" s="1"/>
  <c r="W67" i="12"/>
  <c r="V72" i="12"/>
  <c r="V73" i="12"/>
  <c r="V74" i="12"/>
  <c r="Z74" i="12" s="1"/>
  <c r="AA74" i="12" s="1"/>
  <c r="V75" i="12"/>
  <c r="V8" i="12"/>
  <c r="Z8" i="12" s="1"/>
  <c r="V9" i="12"/>
  <c r="Z9" i="12"/>
  <c r="V10" i="12"/>
  <c r="V11" i="12"/>
  <c r="Z11" i="12"/>
  <c r="V13" i="12"/>
  <c r="Z13" i="12"/>
  <c r="V14" i="12"/>
  <c r="Z14" i="12"/>
  <c r="V15" i="12"/>
  <c r="AK38" i="12"/>
  <c r="AK52" i="12"/>
  <c r="AM52" i="12" s="1"/>
  <c r="AK53" i="12"/>
  <c r="AO53" i="12"/>
  <c r="AK56" i="12"/>
  <c r="AO56" i="12"/>
  <c r="AK59" i="12"/>
  <c r="AK60" i="12"/>
  <c r="AL60" i="12" s="1"/>
  <c r="AM60" i="12"/>
  <c r="AN60" i="12" s="1"/>
  <c r="AK62" i="12"/>
  <c r="AM62" i="12" s="1"/>
  <c r="AN62" i="12" s="1"/>
  <c r="AK64" i="12"/>
  <c r="AM64" i="12" s="1"/>
  <c r="AN64" i="12" s="1"/>
  <c r="AK65" i="12"/>
  <c r="AK67" i="12"/>
  <c r="V16" i="12"/>
  <c r="Z16" i="12" s="1"/>
  <c r="G28" i="12"/>
  <c r="G29" i="12"/>
  <c r="K29" i="12"/>
  <c r="G30" i="12"/>
  <c r="K30" i="12" s="1"/>
  <c r="G31" i="12"/>
  <c r="K31" i="12"/>
  <c r="G36" i="12"/>
  <c r="G37" i="12"/>
  <c r="K37" i="12"/>
  <c r="G38" i="12"/>
  <c r="G39" i="12"/>
  <c r="G47" i="12"/>
  <c r="AX47" i="12"/>
  <c r="K47" i="12"/>
  <c r="G52" i="12"/>
  <c r="G53" i="12"/>
  <c r="G55" i="12"/>
  <c r="H55" i="12" s="1"/>
  <c r="G56" i="12"/>
  <c r="G60" i="12"/>
  <c r="I60" i="12"/>
  <c r="J60" i="12" s="1"/>
  <c r="G61" i="12"/>
  <c r="G62" i="12"/>
  <c r="G63" i="12"/>
  <c r="G64" i="12"/>
  <c r="K64" i="12" s="1"/>
  <c r="L64" i="12" s="1"/>
  <c r="G65" i="12"/>
  <c r="G66" i="12"/>
  <c r="G67" i="12"/>
  <c r="I67" i="12" s="1"/>
  <c r="J67" i="12" s="1"/>
  <c r="K67" i="12"/>
  <c r="L67" i="12" s="1"/>
  <c r="R64" i="12" s="1"/>
  <c r="G73" i="12"/>
  <c r="G74" i="12"/>
  <c r="G75" i="12"/>
  <c r="AO74" i="12"/>
  <c r="AP74" i="12" s="1"/>
  <c r="AU72" i="12" s="1"/>
  <c r="AF44" i="12"/>
  <c r="Q44" i="12"/>
  <c r="AU44" i="12"/>
  <c r="Z36" i="12"/>
  <c r="Z81" i="12"/>
  <c r="AA81" i="12"/>
  <c r="AE80" i="12" s="1"/>
  <c r="K36" i="12"/>
  <c r="Z70" i="12"/>
  <c r="AA70" i="12" s="1"/>
  <c r="L87" i="12"/>
  <c r="R84" i="12" s="1"/>
  <c r="AX70" i="12"/>
  <c r="AY70" i="12" s="1"/>
  <c r="K70" i="12"/>
  <c r="L70" i="12" s="1"/>
  <c r="H70" i="12"/>
  <c r="Z99" i="12"/>
  <c r="AA99" i="12" s="1"/>
  <c r="AG96" i="12" s="1"/>
  <c r="Z15" i="12"/>
  <c r="AO66" i="12"/>
  <c r="AP66" i="12" s="1"/>
  <c r="AU64" i="12" s="1"/>
  <c r="K25" i="12"/>
  <c r="Z78" i="12"/>
  <c r="AA78" i="12" s="1"/>
  <c r="AO100" i="12"/>
  <c r="Z62" i="12"/>
  <c r="AA62" i="12"/>
  <c r="AF60" i="12" s="1"/>
  <c r="AM63" i="12"/>
  <c r="AN63" i="12" s="1"/>
  <c r="X71" i="12"/>
  <c r="Y71" i="12" s="1"/>
  <c r="H98" i="12"/>
  <c r="I96" i="12"/>
  <c r="J96" i="12" s="1"/>
  <c r="K97" i="12"/>
  <c r="L97" i="12"/>
  <c r="P96" i="12" s="1"/>
  <c r="AL73" i="12"/>
  <c r="AM73" i="12"/>
  <c r="AN73" i="12" s="1"/>
  <c r="AO73" i="12"/>
  <c r="AL92" i="12"/>
  <c r="AM78" i="12"/>
  <c r="AN78" i="12" s="1"/>
  <c r="AM93" i="12"/>
  <c r="AN93" i="12" s="1"/>
  <c r="AM59" i="12"/>
  <c r="AN59" i="12" s="1"/>
  <c r="AL72" i="12"/>
  <c r="W86" i="12"/>
  <c r="H95" i="12"/>
  <c r="I95" i="12"/>
  <c r="J95" i="12" s="1"/>
  <c r="W78" i="12"/>
  <c r="W81" i="12"/>
  <c r="X81" i="12"/>
  <c r="Y81" i="12" s="1"/>
  <c r="W57" i="12"/>
  <c r="AN52" i="12"/>
  <c r="AO88" i="12"/>
  <c r="AP88" i="12" s="1"/>
  <c r="AS88" i="12" s="1"/>
  <c r="AL66" i="12"/>
  <c r="AM66" i="12"/>
  <c r="AN66" i="12" s="1"/>
  <c r="AL77" i="12"/>
  <c r="AM77" i="12"/>
  <c r="AN77" i="12" s="1"/>
  <c r="AM57" i="12"/>
  <c r="AN57" i="12" s="1"/>
  <c r="H76" i="12"/>
  <c r="I76" i="12"/>
  <c r="J76" i="12" s="1"/>
  <c r="W55" i="12"/>
  <c r="X55" i="12"/>
  <c r="Y55" i="12" s="1"/>
  <c r="W65" i="12"/>
  <c r="Y65" i="12"/>
  <c r="W98" i="12"/>
  <c r="X98" i="12"/>
  <c r="Y98" i="12" s="1"/>
  <c r="H86" i="12"/>
  <c r="I68" i="12"/>
  <c r="J68" i="12" s="1"/>
  <c r="I90" i="12"/>
  <c r="J90" i="12" s="1"/>
  <c r="H60" i="12"/>
  <c r="I65" i="12"/>
  <c r="J65" i="12" s="1"/>
  <c r="I81" i="12"/>
  <c r="J81" i="12" s="1"/>
  <c r="H67" i="12"/>
  <c r="I52" i="12"/>
  <c r="J52" i="12" s="1"/>
  <c r="H93" i="12"/>
  <c r="I93" i="12"/>
  <c r="J93" i="12"/>
  <c r="I85" i="12"/>
  <c r="J85" i="12" s="1"/>
  <c r="H83" i="12"/>
  <c r="J83" i="12"/>
  <c r="H82" i="12"/>
  <c r="I82" i="12"/>
  <c r="J82" i="12" s="1"/>
  <c r="I64" i="12"/>
  <c r="J64" i="12" s="1"/>
  <c r="H58" i="12"/>
  <c r="W96" i="12"/>
  <c r="X96" i="12"/>
  <c r="Y96" i="12" s="1"/>
  <c r="H69" i="12"/>
  <c r="I69" i="12"/>
  <c r="J69" i="12" s="1"/>
  <c r="Z47" i="12"/>
  <c r="Z28" i="12"/>
  <c r="Z12" i="12"/>
  <c r="X63" i="12"/>
  <c r="Y63" i="12" s="1"/>
  <c r="X88" i="12"/>
  <c r="Y88" i="12" s="1"/>
  <c r="W99" i="12"/>
  <c r="X60" i="12"/>
  <c r="Y60" i="12"/>
  <c r="W62" i="12"/>
  <c r="X62" i="12"/>
  <c r="Y62" i="12" s="1"/>
  <c r="Z65" i="12"/>
  <c r="AA65" i="12" s="1"/>
  <c r="AE64" i="12"/>
  <c r="AL76" i="12"/>
  <c r="AM76" i="12"/>
  <c r="AN76" i="12" s="1"/>
  <c r="AL56" i="12"/>
  <c r="AM56" i="12"/>
  <c r="AN56" i="12" s="1"/>
  <c r="AL69" i="12"/>
  <c r="AM69" i="12"/>
  <c r="AN69" i="12" s="1"/>
  <c r="AL70" i="12"/>
  <c r="AL62" i="12"/>
  <c r="H92" i="12"/>
  <c r="I92" i="12"/>
  <c r="J92" i="12" s="1"/>
  <c r="K92" i="12"/>
  <c r="L92" i="12" s="1"/>
  <c r="O92" i="12" s="1"/>
  <c r="AO94" i="12"/>
  <c r="AP94" i="12"/>
  <c r="Z61" i="12"/>
  <c r="AA61" i="12" s="1"/>
  <c r="W61" i="12"/>
  <c r="X61" i="12"/>
  <c r="Y61" i="12" s="1"/>
  <c r="AL95" i="12"/>
  <c r="AM95" i="12"/>
  <c r="AN95" i="12" s="1"/>
  <c r="X59" i="12"/>
  <c r="Y59" i="12" s="1"/>
  <c r="AO90" i="12"/>
  <c r="AP90" i="12" s="1"/>
  <c r="Z67" i="12"/>
  <c r="AA67" i="12" s="1"/>
  <c r="AG64" i="12" s="1"/>
  <c r="AO86" i="12"/>
  <c r="AP86" i="12"/>
  <c r="AL86" i="12"/>
  <c r="AM86" i="12"/>
  <c r="AN86" i="12" s="1"/>
  <c r="AX89" i="12"/>
  <c r="AY89" i="12" s="1"/>
  <c r="AO89" i="12"/>
  <c r="AM89" i="12"/>
  <c r="AN89" i="12"/>
  <c r="AP89" i="12"/>
  <c r="AT88" i="12" s="1"/>
  <c r="W64" i="12"/>
  <c r="X64" i="12"/>
  <c r="Y64" i="12" s="1"/>
  <c r="W53" i="12"/>
  <c r="X53" i="12"/>
  <c r="Y53" i="12" s="1"/>
  <c r="Z53" i="12"/>
  <c r="AA53" i="12" s="1"/>
  <c r="AE52" i="12" s="1"/>
  <c r="H72" i="12"/>
  <c r="AO77" i="12"/>
  <c r="AP77" i="12" s="1"/>
  <c r="AT76" i="12" s="1"/>
  <c r="Z84" i="12"/>
  <c r="AA84" i="12"/>
  <c r="AD84" i="12" s="1"/>
  <c r="I87" i="12"/>
  <c r="J87" i="12" s="1"/>
  <c r="Z77" i="12"/>
  <c r="AA77" i="12" s="1"/>
  <c r="AE76" i="12" s="1"/>
  <c r="H91" i="12"/>
  <c r="I91" i="12"/>
  <c r="J91" i="12" s="1"/>
  <c r="AP73" i="12"/>
  <c r="AT72" i="12" s="1"/>
  <c r="AE60" i="12"/>
  <c r="O64" i="12"/>
  <c r="AL94" i="12"/>
  <c r="AM94" i="12"/>
  <c r="AN94" i="12" s="1"/>
  <c r="AM91" i="12"/>
  <c r="AN91" i="12" s="1"/>
  <c r="K69" i="12"/>
  <c r="L69" i="12" s="1"/>
  <c r="P68" i="12" s="1"/>
  <c r="AX88" i="12"/>
  <c r="AY88" i="12" s="1"/>
  <c r="I88" i="12"/>
  <c r="J88" i="12" s="1"/>
  <c r="K88" i="12"/>
  <c r="L88" i="12" s="1"/>
  <c r="O88" i="12" s="1"/>
  <c r="I71" i="12"/>
  <c r="J71" i="12"/>
  <c r="K20" i="12"/>
  <c r="AX71" i="12"/>
  <c r="AY71" i="12" s="1"/>
  <c r="K71" i="12"/>
  <c r="L71" i="12" s="1"/>
  <c r="R68" i="12" s="1"/>
  <c r="AP56" i="12"/>
  <c r="AS56" i="12" s="1"/>
  <c r="AO60" i="12"/>
  <c r="AP60" i="12" s="1"/>
  <c r="AS60" i="12" s="1"/>
  <c r="AL79" i="12"/>
  <c r="Z38" i="12"/>
  <c r="K60" i="12"/>
  <c r="L60" i="12"/>
  <c r="O60" i="12" s="1"/>
  <c r="Z56" i="12"/>
  <c r="AA56" i="12" s="1"/>
  <c r="AD56" i="12" s="1"/>
  <c r="I79" i="12"/>
  <c r="J79" i="12" s="1"/>
  <c r="K82" i="12"/>
  <c r="L82" i="12" s="1"/>
  <c r="AX87" i="12"/>
  <c r="AY87" i="12"/>
  <c r="X79" i="12"/>
  <c r="Y79" i="12" s="1"/>
  <c r="AX79" i="12"/>
  <c r="AY79" i="12" s="1"/>
  <c r="H59" i="12"/>
  <c r="AY76" i="12"/>
  <c r="AO48" i="12"/>
  <c r="AO39" i="12"/>
  <c r="AO22" i="12"/>
  <c r="K22" i="12"/>
  <c r="K50" i="12"/>
  <c r="AX42" i="12"/>
  <c r="AX11" i="12"/>
  <c r="Z27" i="12"/>
  <c r="Z26" i="12"/>
  <c r="Z45" i="12"/>
  <c r="K104" i="12"/>
  <c r="AX16" i="12"/>
  <c r="Z106" i="12"/>
  <c r="K23" i="12"/>
  <c r="K44" i="12"/>
  <c r="AX39" i="12"/>
  <c r="Z33" i="12"/>
  <c r="AX14" i="12"/>
  <c r="AM97" i="12"/>
  <c r="AN97" i="12" s="1"/>
  <c r="K96" i="12"/>
  <c r="L96" i="12"/>
  <c r="O96" i="12" s="1"/>
  <c r="H96" i="12"/>
  <c r="AL97" i="12"/>
  <c r="K98" i="12"/>
  <c r="L98" i="12" s="1"/>
  <c r="K80" i="12"/>
  <c r="L80" i="12" s="1"/>
  <c r="O80" i="12" s="1"/>
  <c r="I80" i="12"/>
  <c r="J80" i="12" s="1"/>
  <c r="AO68" i="12"/>
  <c r="AP68" i="12"/>
  <c r="AS68" i="12" s="1"/>
  <c r="AM68" i="12"/>
  <c r="AN68" i="12" s="1"/>
  <c r="AL68" i="12"/>
  <c r="H74" i="12"/>
  <c r="K74" i="12"/>
  <c r="L74" i="12"/>
  <c r="Q72" i="12" s="1"/>
  <c r="I74" i="12"/>
  <c r="J74" i="12" s="1"/>
  <c r="K58" i="12"/>
  <c r="L58" i="12"/>
  <c r="Q56" i="12" s="1"/>
  <c r="AL91" i="12"/>
  <c r="AO91" i="12"/>
  <c r="AP91" i="12" s="1"/>
  <c r="AV88" i="12" s="1"/>
  <c r="H68" i="12"/>
  <c r="K55" i="12"/>
  <c r="L55" i="12" s="1"/>
  <c r="R52" i="12" s="1"/>
  <c r="I55" i="12"/>
  <c r="J55" i="12" s="1"/>
  <c r="AL67" i="12"/>
  <c r="AO67" i="12"/>
  <c r="AP67" i="12"/>
  <c r="AV64" i="12" s="1"/>
  <c r="AM67" i="12"/>
  <c r="AN67" i="12" s="1"/>
  <c r="AX67" i="12"/>
  <c r="AY67" i="12"/>
  <c r="AO59" i="12"/>
  <c r="AP59" i="12" s="1"/>
  <c r="AV56" i="12" s="1"/>
  <c r="AL59" i="12"/>
  <c r="X66" i="12"/>
  <c r="Y66" i="12" s="1"/>
  <c r="W66" i="12"/>
  <c r="Z66" i="12"/>
  <c r="AA66" i="12" s="1"/>
  <c r="AF64" i="12" s="1"/>
  <c r="I84" i="12"/>
  <c r="J84" i="12" s="1"/>
  <c r="K84" i="12"/>
  <c r="L84" i="12" s="1"/>
  <c r="O84" i="12" s="1"/>
  <c r="H84" i="12"/>
  <c r="W95" i="12"/>
  <c r="X95" i="12"/>
  <c r="Y95" i="12" s="1"/>
  <c r="X57" i="12"/>
  <c r="Y57" i="12" s="1"/>
  <c r="Z57" i="12"/>
  <c r="AA57" i="12"/>
  <c r="AE56" i="12" s="1"/>
  <c r="W54" i="12"/>
  <c r="X54" i="12"/>
  <c r="Y54" i="12" s="1"/>
  <c r="AL87" i="12"/>
  <c r="AM87" i="12"/>
  <c r="AN87" i="12" s="1"/>
  <c r="AO87" i="12"/>
  <c r="AP87" i="12" s="1"/>
  <c r="AV84" i="12" s="1"/>
  <c r="K52" i="12"/>
  <c r="L52" i="12" s="1"/>
  <c r="O52" i="12" s="1"/>
  <c r="H52" i="12"/>
  <c r="AP53" i="12"/>
  <c r="AT52" i="12" s="1"/>
  <c r="AX59" i="12"/>
  <c r="AY59" i="12" s="1"/>
  <c r="Z90" i="12"/>
  <c r="AA90" i="12"/>
  <c r="AM70" i="12"/>
  <c r="AN70" i="12" s="1"/>
  <c r="AM71" i="12"/>
  <c r="AN71" i="12" s="1"/>
  <c r="AO71" i="12"/>
  <c r="AP71" i="12" s="1"/>
  <c r="AV68" i="12" s="1"/>
  <c r="AL71" i="12"/>
  <c r="AO93" i="12"/>
  <c r="AP93" i="12" s="1"/>
  <c r="AT92" i="12" s="1"/>
  <c r="AL93" i="12"/>
  <c r="AX29" i="12"/>
  <c r="Z22" i="12"/>
  <c r="Z29" i="12"/>
  <c r="AX30" i="12"/>
  <c r="AX27" i="12"/>
  <c r="AX26" i="12"/>
  <c r="AX51" i="12"/>
  <c r="AX20" i="12"/>
  <c r="AO37" i="12"/>
  <c r="AX102" i="12"/>
  <c r="AX100" i="12"/>
  <c r="AX66" i="12"/>
  <c r="AY66" i="12" s="1"/>
  <c r="H66" i="12"/>
  <c r="K66" i="12"/>
  <c r="L66" i="12"/>
  <c r="Q64" i="12" s="1"/>
  <c r="I66" i="12"/>
  <c r="J66" i="12"/>
  <c r="AX61" i="12"/>
  <c r="AY61" i="12" s="1"/>
  <c r="H61" i="12"/>
  <c r="K61" i="12"/>
  <c r="L61" i="12"/>
  <c r="P60" i="12" s="1"/>
  <c r="I61" i="12"/>
  <c r="J61" i="12"/>
  <c r="AO61" i="12"/>
  <c r="AP61" i="12" s="1"/>
  <c r="AT60" i="12" s="1"/>
  <c r="AM61" i="12"/>
  <c r="AN61" i="12" s="1"/>
  <c r="AL61" i="12"/>
  <c r="AO54" i="12"/>
  <c r="AP54" i="12"/>
  <c r="AU52" i="12" s="1"/>
  <c r="AM54" i="12"/>
  <c r="AN54" i="12" s="1"/>
  <c r="AL101" i="12"/>
  <c r="AM101" i="12"/>
  <c r="AN101" i="12" s="1"/>
  <c r="AM19" i="12"/>
  <c r="AN19" i="12"/>
  <c r="AL54" i="12"/>
  <c r="AL106" i="12"/>
  <c r="AM106" i="12"/>
  <c r="AN106" i="12"/>
  <c r="AL58" i="12"/>
  <c r="AO80" i="12"/>
  <c r="AP80" i="12" s="1"/>
  <c r="AS80" i="12" s="1"/>
  <c r="AL80" i="12"/>
  <c r="AM80" i="12"/>
  <c r="AN80" i="12" s="1"/>
  <c r="W82" i="12"/>
  <c r="X82" i="12"/>
  <c r="Y82" i="12" s="1"/>
  <c r="AO96" i="12"/>
  <c r="AP96" i="12"/>
  <c r="AS96" i="12" s="1"/>
  <c r="AL96" i="12"/>
  <c r="W97" i="12"/>
  <c r="X97" i="12"/>
  <c r="Y97" i="12"/>
  <c r="Z97" i="12"/>
  <c r="AA97" i="12" s="1"/>
  <c r="AE96" i="12" s="1"/>
  <c r="AX69" i="12"/>
  <c r="AY69" i="12"/>
  <c r="Z69" i="12"/>
  <c r="AA69" i="12" s="1"/>
  <c r="AE68" i="12" s="1"/>
  <c r="W69" i="12"/>
  <c r="X69" i="12"/>
  <c r="Y69" i="12" s="1"/>
  <c r="AO58" i="12"/>
  <c r="AP58" i="12"/>
  <c r="AU56" i="12" s="1"/>
  <c r="X68" i="12"/>
  <c r="Y68" i="12" s="1"/>
  <c r="W68" i="12"/>
  <c r="Z68" i="12"/>
  <c r="AA68" i="12"/>
  <c r="AD68" i="12" s="1"/>
  <c r="AX68" i="12"/>
  <c r="AY68" i="12"/>
  <c r="K63" i="12"/>
  <c r="L63" i="12" s="1"/>
  <c r="R60" i="12" s="1"/>
  <c r="AX63" i="12"/>
  <c r="AY63" i="12"/>
  <c r="H63" i="12"/>
  <c r="I63" i="12"/>
  <c r="J63" i="12"/>
  <c r="Z72" i="12"/>
  <c r="AA72" i="12" s="1"/>
  <c r="AD72" i="12" s="1"/>
  <c r="X72" i="12"/>
  <c r="Y72" i="12" s="1"/>
  <c r="W52" i="12"/>
  <c r="X52" i="12"/>
  <c r="Y52" i="12"/>
  <c r="AX52" i="12"/>
  <c r="AY52" i="12" s="1"/>
  <c r="AX55" i="12"/>
  <c r="AY55" i="12" s="1"/>
  <c r="AL55" i="12"/>
  <c r="AL74" i="12"/>
  <c r="AM74" i="12"/>
  <c r="AN74" i="12" s="1"/>
  <c r="AX78" i="12"/>
  <c r="AY78" i="12"/>
  <c r="K78" i="12"/>
  <c r="L78" i="12" s="1"/>
  <c r="H78" i="12"/>
  <c r="AO55" i="12"/>
  <c r="AP55" i="12" s="1"/>
  <c r="AV52" i="12" s="1"/>
  <c r="I78" i="12"/>
  <c r="J78" i="12"/>
  <c r="AX74" i="12"/>
  <c r="AY74" i="12" s="1"/>
  <c r="W72" i="12"/>
  <c r="X74" i="12"/>
  <c r="Y74" i="12" s="1"/>
  <c r="AF72" i="12"/>
  <c r="W74" i="12"/>
  <c r="AO64" i="12"/>
  <c r="AP64" i="12" s="1"/>
  <c r="AS64" i="12" s="1"/>
  <c r="AL64" i="12"/>
  <c r="K72" i="12"/>
  <c r="L72" i="12" s="1"/>
  <c r="O72" i="12" s="1"/>
  <c r="AX72" i="12"/>
  <c r="AY72" i="12"/>
  <c r="AX85" i="12"/>
  <c r="AY85" i="12" s="1"/>
  <c r="W94" i="12"/>
  <c r="I72" i="12"/>
  <c r="J72" i="12" s="1"/>
  <c r="W63" i="12"/>
  <c r="H85" i="12"/>
  <c r="AL53" i="12"/>
  <c r="AM53" i="12"/>
  <c r="AN53" i="12" s="1"/>
  <c r="Z54" i="12"/>
  <c r="AA54" i="12"/>
  <c r="AF52" i="12" s="1"/>
  <c r="AM92" i="12"/>
  <c r="AN92" i="12" s="1"/>
  <c r="AO92" i="12"/>
  <c r="AP92" i="12"/>
  <c r="AS92" i="12" s="1"/>
  <c r="Z93" i="12"/>
  <c r="AA93" i="12" s="1"/>
  <c r="AE92" i="12" s="1"/>
  <c r="X93" i="12"/>
  <c r="Y93" i="12" s="1"/>
  <c r="AX93" i="12"/>
  <c r="AY93" i="12"/>
  <c r="Z83" i="12"/>
  <c r="AA83" i="12" s="1"/>
  <c r="AG80" i="12" s="1"/>
  <c r="X83" i="12"/>
  <c r="Y83" i="12" s="1"/>
  <c r="AO95" i="12"/>
  <c r="AP95" i="12" s="1"/>
  <c r="AV92" i="12" s="1"/>
  <c r="AX95" i="12"/>
  <c r="AY95" i="12" s="1"/>
  <c r="AO81" i="12"/>
  <c r="AP81" i="12"/>
  <c r="AT80" i="12" s="1"/>
  <c r="AL81" i="12"/>
  <c r="Z71" i="12"/>
  <c r="AA71" i="12"/>
  <c r="AG68" i="12" s="1"/>
  <c r="W71" i="12"/>
  <c r="AX64" i="12"/>
  <c r="AY64" i="12"/>
  <c r="W73" i="12"/>
  <c r="AO83" i="12"/>
  <c r="AP83" i="12"/>
  <c r="AV80" i="12" s="1"/>
  <c r="AP106" i="12"/>
  <c r="AP19" i="12"/>
  <c r="AV16" i="12" s="1"/>
  <c r="AP101" i="12"/>
  <c r="AT100" i="12"/>
  <c r="H19" i="12"/>
  <c r="AX19" i="12"/>
  <c r="I19" i="12"/>
  <c r="J19" i="12" s="1"/>
  <c r="Z107" i="12"/>
  <c r="W34" i="12"/>
  <c r="X34" i="12" s="1"/>
  <c r="Y34" i="12" s="1"/>
  <c r="AA34" i="12" s="1"/>
  <c r="AF32" i="12" s="1"/>
  <c r="W12" i="12"/>
  <c r="X12" i="12" s="1"/>
  <c r="Y12" i="12" s="1"/>
  <c r="AA12" i="12" s="1"/>
  <c r="AD12" i="12" s="1"/>
  <c r="AX8" i="12"/>
  <c r="K45" i="12"/>
  <c r="AX45" i="12"/>
  <c r="AM9" i="12"/>
  <c r="AN9" i="12" s="1"/>
  <c r="AL9" i="12"/>
  <c r="AX9" i="12"/>
  <c r="AX24" i="12"/>
  <c r="AO99" i="12"/>
  <c r="AP99" i="12" s="1"/>
  <c r="AV96" i="12" s="1"/>
  <c r="AL98" i="12"/>
  <c r="AX98" i="12"/>
  <c r="AY98" i="12"/>
  <c r="AM99" i="12"/>
  <c r="AN99" i="12" s="1"/>
  <c r="AX97" i="12"/>
  <c r="AY97" i="12"/>
  <c r="AX96" i="12"/>
  <c r="AY96" i="12"/>
  <c r="AL37" i="12"/>
  <c r="AM37" i="12" s="1"/>
  <c r="AN37" i="12" s="1"/>
  <c r="AQ37" i="12" s="1"/>
  <c r="AX23" i="12"/>
  <c r="AX107" i="12"/>
  <c r="AX22" i="12"/>
  <c r="AX49" i="12"/>
  <c r="AL22" i="12"/>
  <c r="AM22" i="12" s="1"/>
  <c r="AN22" i="12" s="1"/>
  <c r="AP22" i="12" s="1"/>
  <c r="AU20" i="12" s="1"/>
  <c r="AX40" i="12"/>
  <c r="AO10" i="12"/>
  <c r="AX12" i="12"/>
  <c r="AX44" i="12"/>
  <c r="AX104" i="12"/>
  <c r="AO42" i="12"/>
  <c r="K8" i="12"/>
  <c r="AX43" i="12"/>
  <c r="H13" i="12"/>
  <c r="I13" i="12" s="1"/>
  <c r="J13" i="12" s="1"/>
  <c r="L13" i="12" s="1"/>
  <c r="P12" i="12" s="1"/>
  <c r="AX32" i="12"/>
  <c r="AX34" i="12"/>
  <c r="H39" i="12"/>
  <c r="I39" i="12" s="1"/>
  <c r="J39" i="12" s="1"/>
  <c r="M39" i="12" s="1"/>
  <c r="H14" i="12"/>
  <c r="I14" i="12" s="1"/>
  <c r="J14" i="12" s="1"/>
  <c r="L14" i="12" s="1"/>
  <c r="Q12" i="12" s="1"/>
  <c r="K39" i="12"/>
  <c r="H33" i="12"/>
  <c r="I33" i="12" s="1"/>
  <c r="J33" i="12" s="1"/>
  <c r="L33" i="12" s="1"/>
  <c r="P32" i="12" s="1"/>
  <c r="AX50" i="12"/>
  <c r="AL48" i="12"/>
  <c r="AM48" i="12" s="1"/>
  <c r="AN48" i="12" s="1"/>
  <c r="AO34" i="12"/>
  <c r="AO21" i="12"/>
  <c r="AX17" i="12"/>
  <c r="AO17" i="12"/>
  <c r="AL26" i="12"/>
  <c r="AM26" i="12" s="1"/>
  <c r="AN26" i="12" s="1"/>
  <c r="AP26" i="12" s="1"/>
  <c r="AU24" i="12" s="1"/>
  <c r="AX25" i="12"/>
  <c r="AO50" i="12"/>
  <c r="AX21" i="12"/>
  <c r="AX18" i="12"/>
  <c r="AL18" i="12"/>
  <c r="AM18" i="12"/>
  <c r="AN18" i="12" s="1"/>
  <c r="H28" i="12"/>
  <c r="I28" i="12" s="1"/>
  <c r="J28" i="12" s="1"/>
  <c r="H102" i="12"/>
  <c r="I102" i="12" s="1"/>
  <c r="J102" i="12" s="1"/>
  <c r="L102" i="12" s="1"/>
  <c r="H29" i="12"/>
  <c r="I29" i="12" s="1"/>
  <c r="J29" i="12" s="1"/>
  <c r="L29" i="12" s="1"/>
  <c r="P28" i="12" s="1"/>
  <c r="H11" i="12"/>
  <c r="I11" i="12" s="1"/>
  <c r="J11" i="12" s="1"/>
  <c r="L11" i="12" s="1"/>
  <c r="R8" i="12" s="1"/>
  <c r="AX13" i="12"/>
  <c r="H104" i="12"/>
  <c r="I104" i="12" s="1"/>
  <c r="J104" i="12" s="1"/>
  <c r="W27" i="12"/>
  <c r="X27" i="12" s="1"/>
  <c r="Y27" i="12" s="1"/>
  <c r="AA27" i="12" s="1"/>
  <c r="AG24" i="12" s="1"/>
  <c r="Z103" i="12"/>
  <c r="W37" i="12"/>
  <c r="X37" i="12" s="1"/>
  <c r="Y37" i="12" s="1"/>
  <c r="AB37" i="12" s="1"/>
  <c r="AX37" i="12"/>
  <c r="Z37" i="12"/>
  <c r="W47" i="12"/>
  <c r="X47" i="12" s="1"/>
  <c r="Y47" i="12" s="1"/>
  <c r="W45" i="12"/>
  <c r="X45" i="12" s="1"/>
  <c r="Y45" i="12" s="1"/>
  <c r="AA45" i="12" s="1"/>
  <c r="AE44" i="12" s="1"/>
  <c r="W16" i="12"/>
  <c r="X16" i="12" s="1"/>
  <c r="Y16" i="12" s="1"/>
  <c r="AA16" i="12" s="1"/>
  <c r="AD16" i="12" s="1"/>
  <c r="W46" i="12"/>
  <c r="X46" i="12" s="1"/>
  <c r="Y46" i="12" s="1"/>
  <c r="AA46" i="12" s="1"/>
  <c r="W17" i="12"/>
  <c r="X17" i="12" s="1"/>
  <c r="Y17" i="12" s="1"/>
  <c r="AA17" i="12" s="1"/>
  <c r="AE16" i="12" s="1"/>
  <c r="W43" i="12"/>
  <c r="X43" i="12" s="1"/>
  <c r="Y43" i="12" s="1"/>
  <c r="AB43" i="12" s="1"/>
  <c r="AX46" i="12"/>
  <c r="W102" i="12"/>
  <c r="X102" i="12" s="1"/>
  <c r="Y102" i="12" s="1"/>
  <c r="AB102" i="12" s="1"/>
  <c r="W44" i="12"/>
  <c r="X44" i="12" s="1"/>
  <c r="Y44" i="12" s="1"/>
  <c r="AA44" i="12" s="1"/>
  <c r="AD44" i="12" s="1"/>
  <c r="W20" i="12"/>
  <c r="X20" i="12" s="1"/>
  <c r="Y20" i="12" s="1"/>
  <c r="AA20" i="12" s="1"/>
  <c r="AD20" i="12" s="1"/>
  <c r="W100" i="12"/>
  <c r="X100" i="12" s="1"/>
  <c r="Y100" i="12" s="1"/>
  <c r="AA100" i="12" s="1"/>
  <c r="AD100" i="12" s="1"/>
  <c r="Z18" i="12"/>
  <c r="AX15" i="12"/>
  <c r="K15" i="12"/>
  <c r="K62" i="12"/>
  <c r="L62" i="12" s="1"/>
  <c r="Q60" i="12" s="1"/>
  <c r="I62" i="12"/>
  <c r="J62" i="12" s="1"/>
  <c r="AX62" i="12"/>
  <c r="AY62" i="12"/>
  <c r="Z73" i="12"/>
  <c r="AA73" i="12"/>
  <c r="AE72" i="12" s="1"/>
  <c r="AX73" i="12"/>
  <c r="AY73" i="12" s="1"/>
  <c r="Z58" i="12"/>
  <c r="AA58" i="12" s="1"/>
  <c r="AF56" i="12" s="1"/>
  <c r="W58" i="12"/>
  <c r="X58" i="12"/>
  <c r="Y58" i="12" s="1"/>
  <c r="H54" i="12"/>
  <c r="K54" i="12"/>
  <c r="L54" i="12"/>
  <c r="Q52" i="12" s="1"/>
  <c r="I54" i="12"/>
  <c r="J54" i="12" s="1"/>
  <c r="K89" i="12"/>
  <c r="L89" i="12" s="1"/>
  <c r="P88" i="12" s="1"/>
  <c r="H89" i="12"/>
  <c r="I89" i="12"/>
  <c r="J89" i="12" s="1"/>
  <c r="K65" i="12"/>
  <c r="L65" i="12" s="1"/>
  <c r="P64" i="12" s="1"/>
  <c r="H65" i="12"/>
  <c r="H53" i="12"/>
  <c r="K53" i="12"/>
  <c r="L53" i="12"/>
  <c r="P52" i="12" s="1"/>
  <c r="AM65" i="12"/>
  <c r="AN65" i="12" s="1"/>
  <c r="AL65" i="12"/>
  <c r="X90" i="12"/>
  <c r="Y90" i="12" s="1"/>
  <c r="W90" i="12"/>
  <c r="AX90" i="12"/>
  <c r="AY90" i="12" s="1"/>
  <c r="Z92" i="12"/>
  <c r="AA92" i="12" s="1"/>
  <c r="AD92" i="12" s="1"/>
  <c r="X92" i="12"/>
  <c r="Y92" i="12"/>
  <c r="W92" i="12"/>
  <c r="AX92" i="12"/>
  <c r="AY92" i="12" s="1"/>
  <c r="AX58" i="12"/>
  <c r="AY58" i="12" s="1"/>
  <c r="AX53" i="12"/>
  <c r="AY53" i="12" s="1"/>
  <c r="I53" i="12"/>
  <c r="J53" i="12" s="1"/>
  <c r="AO72" i="12"/>
  <c r="AP72" i="12" s="1"/>
  <c r="AS72" i="12" s="1"/>
  <c r="AM72" i="12"/>
  <c r="AN72" i="12"/>
  <c r="AO63" i="12"/>
  <c r="AP63" i="12"/>
  <c r="AV60" i="12" s="1"/>
  <c r="AL63" i="12"/>
  <c r="Z76" i="12"/>
  <c r="AA76" i="12"/>
  <c r="AD76" i="12" s="1"/>
  <c r="W76" i="12"/>
  <c r="X76" i="12"/>
  <c r="Y76" i="12"/>
  <c r="AL78" i="12"/>
  <c r="AO78" i="12"/>
  <c r="AP78" i="12" s="1"/>
  <c r="W85" i="12"/>
  <c r="X85" i="12"/>
  <c r="Y85" i="12" s="1"/>
  <c r="X86" i="12"/>
  <c r="Y86" i="12" s="1"/>
  <c r="Z86" i="12"/>
  <c r="AA86" i="12"/>
  <c r="AX86" i="12"/>
  <c r="AY86" i="12"/>
  <c r="W87" i="12"/>
  <c r="Z87" i="12"/>
  <c r="AA87" i="12" s="1"/>
  <c r="AG84" i="12" s="1"/>
  <c r="X87" i="12"/>
  <c r="Y87" i="12" s="1"/>
  <c r="X73" i="12"/>
  <c r="Y73" i="12" s="1"/>
  <c r="AX54" i="12"/>
  <c r="AY54" i="12"/>
  <c r="AO65" i="12"/>
  <c r="AP65" i="12"/>
  <c r="AT64" i="12" s="1"/>
  <c r="AX65" i="12"/>
  <c r="AY65" i="12" s="1"/>
  <c r="H62" i="12"/>
  <c r="AO79" i="12"/>
  <c r="AP79" i="12"/>
  <c r="AV76" i="12" s="1"/>
  <c r="AM79" i="12"/>
  <c r="AN79" i="12" s="1"/>
  <c r="Z80" i="12"/>
  <c r="AA80" i="12" s="1"/>
  <c r="AD80" i="12" s="1"/>
  <c r="W80" i="12"/>
  <c r="X80" i="12"/>
  <c r="Y80" i="12" s="1"/>
  <c r="X84" i="12"/>
  <c r="Y84" i="12" s="1"/>
  <c r="W84" i="12"/>
  <c r="AX84" i="12"/>
  <c r="AY84" i="12"/>
  <c r="Z60" i="12"/>
  <c r="AA60" i="12"/>
  <c r="AD60" i="12" s="1"/>
  <c r="W60" i="12"/>
  <c r="AO75" i="12"/>
  <c r="AP75" i="12"/>
  <c r="AV72" i="12" s="1"/>
  <c r="AL75" i="12"/>
  <c r="AO85" i="12"/>
  <c r="AP85" i="12"/>
  <c r="AT84" i="12" s="1"/>
  <c r="AL85" i="12"/>
  <c r="AM88" i="12"/>
  <c r="AN88" i="12"/>
  <c r="AL88" i="12"/>
  <c r="AX60" i="12"/>
  <c r="AY60" i="12" s="1"/>
  <c r="AM85" i="12"/>
  <c r="AN85" i="12" s="1"/>
  <c r="H75" i="12"/>
  <c r="AM75" i="12"/>
  <c r="AN75" i="12"/>
  <c r="AO52" i="12"/>
  <c r="AP52" i="12"/>
  <c r="AS52" i="12" s="1"/>
  <c r="AL52" i="12"/>
  <c r="Z59" i="12"/>
  <c r="AA59" i="12"/>
  <c r="AG56" i="12" s="1"/>
  <c r="W59" i="12"/>
  <c r="AO57" i="12"/>
  <c r="AP57" i="12"/>
  <c r="AT56" i="12" s="1"/>
  <c r="AL57" i="12"/>
  <c r="W88" i="12"/>
  <c r="Z88" i="12"/>
  <c r="AA88" i="12" s="1"/>
  <c r="AD88" i="12" s="1"/>
  <c r="AB34" i="12"/>
  <c r="M11" i="12"/>
  <c r="AB44" i="12"/>
  <c r="M14" i="12"/>
  <c r="AB17" i="12"/>
  <c r="AB16" i="12"/>
  <c r="M102" i="12"/>
  <c r="M33" i="12" l="1"/>
  <c r="M13" i="12"/>
  <c r="AA37" i="12"/>
  <c r="AE36" i="12" s="1"/>
  <c r="AB45" i="12"/>
  <c r="AB20" i="12"/>
  <c r="AQ26" i="12"/>
  <c r="AQ22" i="12"/>
  <c r="AB12" i="12"/>
  <c r="AB100" i="12"/>
  <c r="AA102" i="12"/>
  <c r="M29" i="12"/>
  <c r="L104" i="12"/>
  <c r="O104" i="12" s="1"/>
  <c r="M104" i="12"/>
  <c r="AA43" i="12"/>
  <c r="AG40" i="12" s="1"/>
  <c r="AB27" i="12"/>
  <c r="L39" i="12"/>
  <c r="R36" i="12" s="1"/>
  <c r="AB46" i="12"/>
  <c r="AA47" i="12"/>
  <c r="AG44" i="12" s="1"/>
  <c r="AB47" i="12"/>
  <c r="AP48" i="12"/>
  <c r="AS48" i="12" s="1"/>
  <c r="AQ48" i="12"/>
  <c r="AO38" i="12"/>
  <c r="AX38" i="12"/>
  <c r="AL38" i="12"/>
  <c r="AM38" i="12" s="1"/>
  <c r="AN38" i="12" s="1"/>
  <c r="W107" i="12"/>
  <c r="X107" i="12" s="1"/>
  <c r="Y107" i="12" s="1"/>
  <c r="Z10" i="12"/>
  <c r="W8" i="12"/>
  <c r="W29" i="12"/>
  <c r="X29" i="12" s="1"/>
  <c r="Y29" i="12" s="1"/>
  <c r="W22" i="12"/>
  <c r="X22" i="12" s="1"/>
  <c r="Y22" i="12" s="1"/>
  <c r="W31" i="12"/>
  <c r="X31" i="12" s="1"/>
  <c r="Y31" i="12" s="1"/>
  <c r="W50" i="12"/>
  <c r="X50" i="12" s="1"/>
  <c r="Y50" i="12" s="1"/>
  <c r="AX10" i="12"/>
  <c r="W33" i="12"/>
  <c r="X33" i="12" s="1"/>
  <c r="Y33" i="12" s="1"/>
  <c r="W104" i="12"/>
  <c r="X104" i="12" s="1"/>
  <c r="Y104" i="12" s="1"/>
  <c r="W105" i="12"/>
  <c r="X105" i="12" s="1"/>
  <c r="Y105" i="12" s="1"/>
  <c r="W14" i="12"/>
  <c r="X14" i="12" s="1"/>
  <c r="Y14" i="12" s="1"/>
  <c r="W38" i="12"/>
  <c r="X38" i="12" s="1"/>
  <c r="Y38" i="12" s="1"/>
  <c r="W48" i="12"/>
  <c r="X48" i="12" s="1"/>
  <c r="Y48" i="12" s="1"/>
  <c r="W25" i="12"/>
  <c r="X25" i="12" s="1"/>
  <c r="Y25" i="12" s="1"/>
  <c r="W36" i="12"/>
  <c r="X36" i="12" s="1"/>
  <c r="Y36" i="12" s="1"/>
  <c r="W35" i="12"/>
  <c r="X35" i="12" s="1"/>
  <c r="Y35" i="12" s="1"/>
  <c r="W106" i="12"/>
  <c r="X106" i="12" s="1"/>
  <c r="Y106" i="12" s="1"/>
  <c r="W23" i="12"/>
  <c r="X23" i="12" s="1"/>
  <c r="Y23" i="12" s="1"/>
  <c r="W21" i="12"/>
  <c r="X21" i="12" s="1"/>
  <c r="Y21" i="12" s="1"/>
  <c r="W30" i="12"/>
  <c r="X30" i="12" s="1"/>
  <c r="Y30" i="12" s="1"/>
  <c r="W51" i="12"/>
  <c r="X51" i="12" s="1"/>
  <c r="Y51" i="12" s="1"/>
  <c r="W49" i="12"/>
  <c r="X49" i="12" s="1"/>
  <c r="Y49" i="12" s="1"/>
  <c r="Z75" i="12"/>
  <c r="AA75" i="12" s="1"/>
  <c r="AG72" i="12" s="1"/>
  <c r="W75" i="12"/>
  <c r="X75" i="12"/>
  <c r="Y75" i="12" s="1"/>
  <c r="AO36" i="12"/>
  <c r="AL36" i="12"/>
  <c r="AM36" i="12" s="1"/>
  <c r="AN36" i="12" s="1"/>
  <c r="AL23" i="12"/>
  <c r="AM23" i="12" s="1"/>
  <c r="AN23" i="12" s="1"/>
  <c r="AL43" i="12"/>
  <c r="AM43" i="12" s="1"/>
  <c r="AN43" i="12" s="1"/>
  <c r="AX31" i="12"/>
  <c r="AL44" i="12"/>
  <c r="AM44" i="12" s="1"/>
  <c r="AN44" i="12" s="1"/>
  <c r="AL42" i="12"/>
  <c r="AM42" i="12" s="1"/>
  <c r="AN42" i="12" s="1"/>
  <c r="AL30" i="12"/>
  <c r="AM30" i="12" s="1"/>
  <c r="AN30" i="12" s="1"/>
  <c r="AL50" i="12"/>
  <c r="AM50" i="12" s="1"/>
  <c r="AN50" i="12" s="1"/>
  <c r="AQ50" i="12" s="1"/>
  <c r="AL11" i="12"/>
  <c r="AM11" i="12" s="1"/>
  <c r="AN11" i="12" s="1"/>
  <c r="AL49" i="12"/>
  <c r="AM49" i="12" s="1"/>
  <c r="AN49" i="12" s="1"/>
  <c r="AL40" i="12"/>
  <c r="AM40" i="12" s="1"/>
  <c r="AN40" i="12" s="1"/>
  <c r="AL102" i="12"/>
  <c r="AM102" i="12" s="1"/>
  <c r="AN102" i="12" s="1"/>
  <c r="AL12" i="12"/>
  <c r="AM12" i="12" s="1"/>
  <c r="AN12" i="12" s="1"/>
  <c r="AL105" i="12"/>
  <c r="AM105" i="12" s="1"/>
  <c r="AN105" i="12" s="1"/>
  <c r="AL41" i="12"/>
  <c r="AM41" i="12" s="1"/>
  <c r="AN41" i="12" s="1"/>
  <c r="AL29" i="12"/>
  <c r="AM29" i="12" s="1"/>
  <c r="AN29" i="12" s="1"/>
  <c r="AL107" i="12"/>
  <c r="AM107" i="12" s="1"/>
  <c r="AN107" i="12" s="1"/>
  <c r="AL10" i="12"/>
  <c r="AM10" i="12" s="1"/>
  <c r="AN10" i="12" s="1"/>
  <c r="AQ10" i="12" s="1"/>
  <c r="AL100" i="12"/>
  <c r="AM100" i="12" s="1"/>
  <c r="AN100" i="12" s="1"/>
  <c r="AL33" i="12"/>
  <c r="AM33" i="12" s="1"/>
  <c r="AN33" i="12" s="1"/>
  <c r="AL103" i="12"/>
  <c r="AM103" i="12" s="1"/>
  <c r="AN103" i="12" s="1"/>
  <c r="AL34" i="12"/>
  <c r="AM34" i="12" s="1"/>
  <c r="AN34" i="12" s="1"/>
  <c r="AL28" i="12"/>
  <c r="AM28" i="12" s="1"/>
  <c r="AN28" i="12" s="1"/>
  <c r="AQ28" i="12" s="1"/>
  <c r="AL31" i="12"/>
  <c r="K77" i="12"/>
  <c r="L77" i="12" s="1"/>
  <c r="P76" i="12" s="1"/>
  <c r="H77" i="12"/>
  <c r="I77" i="12"/>
  <c r="J77" i="12" s="1"/>
  <c r="H27" i="12"/>
  <c r="I27" i="12" s="1"/>
  <c r="J27" i="12" s="1"/>
  <c r="H37" i="12"/>
  <c r="I37" i="12" s="1"/>
  <c r="J37" i="12" s="1"/>
  <c r="H25" i="12"/>
  <c r="I25" i="12" s="1"/>
  <c r="J25" i="12" s="1"/>
  <c r="H40" i="12"/>
  <c r="I40" i="12" s="1"/>
  <c r="J40" i="12" s="1"/>
  <c r="H12" i="12"/>
  <c r="I12" i="12" s="1"/>
  <c r="J12" i="12" s="1"/>
  <c r="H50" i="12"/>
  <c r="I50" i="12" s="1"/>
  <c r="J50" i="12" s="1"/>
  <c r="AX77" i="12"/>
  <c r="AY77" i="12" s="1"/>
  <c r="H21" i="12"/>
  <c r="I21" i="12" s="1"/>
  <c r="J21" i="12" s="1"/>
  <c r="H24" i="12"/>
  <c r="I24" i="12" s="1"/>
  <c r="J24" i="12" s="1"/>
  <c r="H47" i="12"/>
  <c r="I47" i="12" s="1"/>
  <c r="J47" i="12" s="1"/>
  <c r="H49" i="12"/>
  <c r="I49" i="12" s="1"/>
  <c r="J49" i="12" s="1"/>
  <c r="H103" i="12"/>
  <c r="I103" i="12" s="1"/>
  <c r="J103" i="12" s="1"/>
  <c r="H45" i="12"/>
  <c r="I45" i="12" s="1"/>
  <c r="J45" i="12" s="1"/>
  <c r="H44" i="12"/>
  <c r="I44" i="12" s="1"/>
  <c r="J44" i="12" s="1"/>
  <c r="H41" i="12"/>
  <c r="I41" i="12" s="1"/>
  <c r="J41" i="12" s="1"/>
  <c r="H101" i="12"/>
  <c r="I101" i="12" s="1"/>
  <c r="J101" i="12" s="1"/>
  <c r="H9" i="12"/>
  <c r="I9" i="12" s="1"/>
  <c r="J9" i="12" s="1"/>
  <c r="AX94" i="12"/>
  <c r="AY94" i="12" s="1"/>
  <c r="K94" i="12"/>
  <c r="L94" i="12" s="1"/>
  <c r="I94" i="12"/>
  <c r="J94" i="12" s="1"/>
  <c r="H94" i="12"/>
  <c r="K105" i="12"/>
  <c r="AX105" i="12"/>
  <c r="AX106" i="12"/>
  <c r="K106" i="12"/>
  <c r="W9" i="12"/>
  <c r="X9" i="12" s="1"/>
  <c r="Y9" i="12" s="1"/>
  <c r="W39" i="12"/>
  <c r="X39" i="12" s="1"/>
  <c r="Y39" i="12" s="1"/>
  <c r="W101" i="12"/>
  <c r="X101" i="12" s="1"/>
  <c r="Y101" i="12" s="1"/>
  <c r="W41" i="12"/>
  <c r="X41" i="12" s="1"/>
  <c r="Y41" i="12" s="1"/>
  <c r="W42" i="12"/>
  <c r="X42" i="12" s="1"/>
  <c r="Y42" i="12" s="1"/>
  <c r="W103" i="12"/>
  <c r="X103" i="12" s="1"/>
  <c r="Y103" i="12" s="1"/>
  <c r="H22" i="12"/>
  <c r="I22" i="12" s="1"/>
  <c r="J22" i="12" s="1"/>
  <c r="H100" i="12"/>
  <c r="I100" i="12" s="1"/>
  <c r="J100" i="12" s="1"/>
  <c r="AL25" i="12"/>
  <c r="AM25" i="12" s="1"/>
  <c r="AN25" i="12" s="1"/>
  <c r="AL45" i="12"/>
  <c r="AM45" i="12" s="1"/>
  <c r="AN45" i="12" s="1"/>
  <c r="AL39" i="12"/>
  <c r="AM39" i="12" s="1"/>
  <c r="AN39" i="12" s="1"/>
  <c r="AL17" i="12"/>
  <c r="AM17" i="12" s="1"/>
  <c r="AN17" i="12" s="1"/>
  <c r="AL20" i="12"/>
  <c r="AM20" i="12" s="1"/>
  <c r="AN20" i="12" s="1"/>
  <c r="AL21" i="12"/>
  <c r="AM21" i="12" s="1"/>
  <c r="AN21" i="12" s="1"/>
  <c r="H20" i="12"/>
  <c r="I20" i="12" s="1"/>
  <c r="J20" i="12" s="1"/>
  <c r="H18" i="12"/>
  <c r="I18" i="12" s="1"/>
  <c r="J18" i="12" s="1"/>
  <c r="H31" i="12"/>
  <c r="I31" i="12" s="1"/>
  <c r="J31" i="12" s="1"/>
  <c r="H48" i="12"/>
  <c r="I48" i="12" s="1"/>
  <c r="J48" i="12" s="1"/>
  <c r="H35" i="12"/>
  <c r="I35" i="12" s="1"/>
  <c r="J35" i="12" s="1"/>
  <c r="AO31" i="12"/>
  <c r="AP31" i="12" s="1"/>
  <c r="AV28" i="12" s="1"/>
  <c r="AL13" i="12"/>
  <c r="AM13" i="12" s="1"/>
  <c r="AN13" i="12" s="1"/>
  <c r="AL104" i="12"/>
  <c r="AM104" i="12" s="1"/>
  <c r="AN104" i="12" s="1"/>
  <c r="W10" i="12"/>
  <c r="X10" i="12" s="1"/>
  <c r="Y10" i="12" s="1"/>
  <c r="W28" i="12"/>
  <c r="X28" i="12" s="1"/>
  <c r="Y28" i="12" s="1"/>
  <c r="AP37" i="12"/>
  <c r="AT36" i="12" s="1"/>
  <c r="AL46" i="12"/>
  <c r="AM46" i="12" s="1"/>
  <c r="AN46" i="12" s="1"/>
  <c r="AQ46" i="12" s="1"/>
  <c r="AL15" i="12"/>
  <c r="AM15" i="12" s="1"/>
  <c r="AN15" i="12" s="1"/>
  <c r="AL47" i="12"/>
  <c r="AM47" i="12" s="1"/>
  <c r="AN47" i="12" s="1"/>
  <c r="AL51" i="12"/>
  <c r="AM51" i="12" s="1"/>
  <c r="AN51" i="12" s="1"/>
  <c r="H10" i="12"/>
  <c r="I10" i="12" s="1"/>
  <c r="J10" i="12" s="1"/>
  <c r="H51" i="12"/>
  <c r="I51" i="12" s="1"/>
  <c r="J51" i="12" s="1"/>
  <c r="H32" i="12"/>
  <c r="I32" i="12" s="1"/>
  <c r="J32" i="12" s="1"/>
  <c r="AM31" i="12"/>
  <c r="AN31" i="12" s="1"/>
  <c r="W15" i="12"/>
  <c r="X15" i="12" s="1"/>
  <c r="Y15" i="12" s="1"/>
  <c r="W13" i="12"/>
  <c r="X13" i="12" s="1"/>
  <c r="Y13" i="12" s="1"/>
  <c r="AB13" i="12" s="1"/>
  <c r="H17" i="12"/>
  <c r="I17" i="12" s="1"/>
  <c r="J17" i="12" s="1"/>
  <c r="W32" i="12"/>
  <c r="X32" i="12" s="1"/>
  <c r="Y32" i="12" s="1"/>
  <c r="W19" i="12"/>
  <c r="X19" i="12" s="1"/>
  <c r="Y19" i="12" s="1"/>
  <c r="AB19" i="12" s="1"/>
  <c r="H15" i="12"/>
  <c r="I15" i="12" s="1"/>
  <c r="J15" i="12" s="1"/>
  <c r="Z101" i="12"/>
  <c r="W26" i="12"/>
  <c r="X26" i="12" s="1"/>
  <c r="Y26" i="12" s="1"/>
  <c r="W40" i="12"/>
  <c r="X40" i="12" s="1"/>
  <c r="Y40" i="12" s="1"/>
  <c r="W18" i="12"/>
  <c r="X18" i="12" s="1"/>
  <c r="Y18" i="12" s="1"/>
  <c r="W24" i="12"/>
  <c r="X24" i="12" s="1"/>
  <c r="Y24" i="12" s="1"/>
  <c r="H38" i="12"/>
  <c r="I38" i="12" s="1"/>
  <c r="J38" i="12" s="1"/>
  <c r="H30" i="12"/>
  <c r="I30" i="12" s="1"/>
  <c r="J30" i="12" s="1"/>
  <c r="H106" i="12"/>
  <c r="I106" i="12" s="1"/>
  <c r="J106" i="12" s="1"/>
  <c r="H23" i="12"/>
  <c r="I23" i="12" s="1"/>
  <c r="J23" i="12" s="1"/>
  <c r="AL35" i="12"/>
  <c r="AM35" i="12" s="1"/>
  <c r="AN35" i="12" s="1"/>
  <c r="AL24" i="12"/>
  <c r="AM24" i="12" s="1"/>
  <c r="AN24" i="12" s="1"/>
  <c r="AL16" i="12"/>
  <c r="AM16" i="12" s="1"/>
  <c r="AN16" i="12" s="1"/>
  <c r="AL32" i="12"/>
  <c r="AM32" i="12" s="1"/>
  <c r="AN32" i="12" s="1"/>
  <c r="AL14" i="12"/>
  <c r="AM14" i="12" s="1"/>
  <c r="AN14" i="12" s="1"/>
  <c r="H8" i="12"/>
  <c r="H16" i="12"/>
  <c r="I16" i="12" s="1"/>
  <c r="J16" i="12" s="1"/>
  <c r="H34" i="12"/>
  <c r="I34" i="12" s="1"/>
  <c r="J34" i="12" s="1"/>
  <c r="H36" i="12"/>
  <c r="I36" i="12" s="1"/>
  <c r="J36" i="12" s="1"/>
  <c r="H105" i="12"/>
  <c r="I105" i="12" s="1"/>
  <c r="J105" i="12" s="1"/>
  <c r="H43" i="12"/>
  <c r="I43" i="12" s="1"/>
  <c r="J43" i="12" s="1"/>
  <c r="H26" i="12"/>
  <c r="I26" i="12" s="1"/>
  <c r="J26" i="12" s="1"/>
  <c r="AL27" i="12"/>
  <c r="AM27" i="12" s="1"/>
  <c r="AN27" i="12" s="1"/>
  <c r="W11" i="12"/>
  <c r="X11" i="12" s="1"/>
  <c r="Y11" i="12" s="1"/>
  <c r="AL8" i="12"/>
  <c r="H42" i="12"/>
  <c r="I42" i="12" s="1"/>
  <c r="J42" i="12" s="1"/>
  <c r="I73" i="12"/>
  <c r="J73" i="12" s="1"/>
  <c r="H73" i="12"/>
  <c r="K73" i="12"/>
  <c r="L73" i="12" s="1"/>
  <c r="P72" i="12" s="1"/>
  <c r="K56" i="12"/>
  <c r="L56" i="12" s="1"/>
  <c r="O56" i="12" s="1"/>
  <c r="H56" i="12"/>
  <c r="AX56" i="12"/>
  <c r="AY56" i="12" s="1"/>
  <c r="I56" i="12"/>
  <c r="J56" i="12" s="1"/>
  <c r="H107" i="12"/>
  <c r="I107" i="12" s="1"/>
  <c r="J107" i="12" s="1"/>
  <c r="K38" i="12"/>
  <c r="H46" i="12"/>
  <c r="I46" i="12" s="1"/>
  <c r="J46" i="12" s="1"/>
  <c r="AX57" i="12"/>
  <c r="AY57" i="12" s="1"/>
  <c r="H57" i="12"/>
  <c r="I57" i="12"/>
  <c r="J57" i="12" s="1"/>
  <c r="K57" i="12"/>
  <c r="L57" i="12" s="1"/>
  <c r="P56" i="12" s="1"/>
  <c r="AL82" i="12"/>
  <c r="AO82" i="12"/>
  <c r="AP82" i="12" s="1"/>
  <c r="AM82" i="12"/>
  <c r="AN82" i="12" s="1"/>
  <c r="AX82" i="12"/>
  <c r="AY82" i="12" s="1"/>
  <c r="X91" i="12"/>
  <c r="Y91" i="12" s="1"/>
  <c r="AX91" i="12"/>
  <c r="AY91" i="12" s="1"/>
  <c r="Z91" i="12"/>
  <c r="AA91" i="12" s="1"/>
  <c r="AG88" i="12" s="1"/>
  <c r="W91" i="12"/>
  <c r="I75" i="12"/>
  <c r="J75" i="12" s="1"/>
  <c r="AX75" i="12"/>
  <c r="AY75" i="12" s="1"/>
  <c r="K75" i="12"/>
  <c r="L75" i="12" s="1"/>
  <c r="R72" i="12" s="1"/>
  <c r="Z41" i="12"/>
  <c r="AX41" i="12"/>
  <c r="AL83" i="12"/>
  <c r="AX99" i="12"/>
  <c r="AY99" i="12" s="1"/>
  <c r="X94" i="12"/>
  <c r="Y94" i="12" s="1"/>
  <c r="AX80" i="12"/>
  <c r="AY80" i="12" s="1"/>
  <c r="AL19" i="12"/>
  <c r="AX35" i="12"/>
  <c r="K59" i="12"/>
  <c r="L59" i="12" s="1"/>
  <c r="R56" i="12" s="1"/>
  <c r="W77" i="12"/>
  <c r="K99" i="12"/>
  <c r="L99" i="12" s="1"/>
  <c r="R96" i="12" s="1"/>
  <c r="Z79" i="12"/>
  <c r="AA79" i="12" s="1"/>
  <c r="AG76" i="12" s="1"/>
  <c r="AX83" i="12"/>
  <c r="AY83" i="12" s="1"/>
  <c r="H99" i="12"/>
  <c r="AM90" i="12"/>
  <c r="AN90" i="12" s="1"/>
  <c r="AM84" i="12"/>
  <c r="AN84" i="12" s="1"/>
  <c r="H64" i="12"/>
  <c r="X89" i="12"/>
  <c r="Y89" i="12" s="1"/>
  <c r="W70" i="12"/>
  <c r="Z89" i="12"/>
  <c r="AA89" i="12" s="1"/>
  <c r="AE88" i="12" s="1"/>
  <c r="AO62" i="12"/>
  <c r="AP62" i="12" s="1"/>
  <c r="AU60" i="12" s="1"/>
  <c r="AX33" i="12"/>
  <c r="K79" i="12"/>
  <c r="L79" i="12" s="1"/>
  <c r="R76" i="12" s="1"/>
  <c r="H79" i="12"/>
  <c r="AO84" i="12"/>
  <c r="AP84" i="12" s="1"/>
  <c r="AS84" i="12" s="1"/>
  <c r="K86" i="12"/>
  <c r="L86" i="12" s="1"/>
  <c r="I86" i="12"/>
  <c r="J86" i="12" s="1"/>
  <c r="AO98" i="12"/>
  <c r="AP98" i="12" s="1"/>
  <c r="AM98" i="12"/>
  <c r="AN98" i="12" s="1"/>
  <c r="AX36" i="12"/>
  <c r="AX103" i="12"/>
  <c r="K103" i="12"/>
  <c r="AX28" i="12"/>
  <c r="AY21" i="12" s="1"/>
  <c r="K28" i="12"/>
  <c r="X56" i="12"/>
  <c r="Y56" i="12" s="1"/>
  <c r="W56" i="12"/>
  <c r="H81" i="12"/>
  <c r="AX81" i="12"/>
  <c r="AY81" i="12" s="1"/>
  <c r="AY103" i="12" l="1"/>
  <c r="AA13" i="12"/>
  <c r="AE12" i="12" s="1"/>
  <c r="L42" i="12"/>
  <c r="Q40" i="12" s="1"/>
  <c r="M42" i="12"/>
  <c r="L23" i="12"/>
  <c r="R20" i="12" s="1"/>
  <c r="M23" i="12"/>
  <c r="AA101" i="12"/>
  <c r="AE100" i="12" s="1"/>
  <c r="AB101" i="12"/>
  <c r="AP20" i="12"/>
  <c r="AS20" i="12" s="1"/>
  <c r="AQ20" i="12"/>
  <c r="L26" i="12"/>
  <c r="Q24" i="12" s="1"/>
  <c r="M26" i="12"/>
  <c r="AA24" i="12"/>
  <c r="AD24" i="12" s="1"/>
  <c r="AB24" i="12"/>
  <c r="AP47" i="12"/>
  <c r="AV44" i="12" s="1"/>
  <c r="AQ47" i="12"/>
  <c r="L31" i="12"/>
  <c r="R28" i="12" s="1"/>
  <c r="M31" i="12"/>
  <c r="AA9" i="12"/>
  <c r="AE8" i="12" s="1"/>
  <c r="AB9" i="12"/>
  <c r="L49" i="12"/>
  <c r="P48" i="12" s="1"/>
  <c r="M49" i="12"/>
  <c r="AP100" i="12"/>
  <c r="AS100" i="12" s="1"/>
  <c r="AQ100" i="12"/>
  <c r="AP40" i="12"/>
  <c r="AS40" i="12" s="1"/>
  <c r="AQ40" i="12"/>
  <c r="AA49" i="12"/>
  <c r="AE48" i="12" s="1"/>
  <c r="AB49" i="12"/>
  <c r="AA25" i="12"/>
  <c r="AE24" i="12" s="1"/>
  <c r="AB25" i="12"/>
  <c r="AA29" i="12"/>
  <c r="AE28" i="12" s="1"/>
  <c r="AB29" i="12"/>
  <c r="AY25" i="12"/>
  <c r="L28" i="12"/>
  <c r="O28" i="12" s="1"/>
  <c r="M28" i="12"/>
  <c r="AY36" i="12"/>
  <c r="AY33" i="12"/>
  <c r="AY41" i="12"/>
  <c r="AM8" i="12"/>
  <c r="AN8" i="12" s="1"/>
  <c r="AQ80" i="12"/>
  <c r="AQ90" i="12"/>
  <c r="AQ79" i="12"/>
  <c r="AQ64" i="12"/>
  <c r="AQ81" i="12"/>
  <c r="AQ65" i="12"/>
  <c r="AQ92" i="12"/>
  <c r="AQ61" i="12"/>
  <c r="AQ71" i="12"/>
  <c r="AQ96" i="12"/>
  <c r="AQ98" i="12"/>
  <c r="AQ91" i="12"/>
  <c r="AQ84" i="12"/>
  <c r="AQ76" i="12"/>
  <c r="AQ95" i="12"/>
  <c r="AQ70" i="12"/>
  <c r="AQ89" i="12"/>
  <c r="AQ73" i="12"/>
  <c r="AQ99" i="12"/>
  <c r="AQ72" i="12"/>
  <c r="AQ66" i="12"/>
  <c r="AQ54" i="12"/>
  <c r="AQ85" i="12"/>
  <c r="AQ86" i="12"/>
  <c r="AQ56" i="12"/>
  <c r="AQ69" i="12"/>
  <c r="AQ75" i="12"/>
  <c r="AQ78" i="12"/>
  <c r="AQ87" i="12"/>
  <c r="AQ82" i="12"/>
  <c r="AQ55" i="12"/>
  <c r="AQ9" i="12"/>
  <c r="AQ68" i="12"/>
  <c r="AQ94" i="12"/>
  <c r="AQ31" i="12"/>
  <c r="AQ59" i="12"/>
  <c r="AQ19" i="12"/>
  <c r="AQ97" i="12"/>
  <c r="AQ83" i="12"/>
  <c r="AQ18" i="12"/>
  <c r="AQ58" i="12"/>
  <c r="AQ53" i="12"/>
  <c r="AQ67" i="12"/>
  <c r="AQ77" i="12"/>
  <c r="AQ52" i="12"/>
  <c r="AQ74" i="12"/>
  <c r="AQ63" i="12"/>
  <c r="AQ101" i="12"/>
  <c r="AQ93" i="12"/>
  <c r="AQ106" i="12"/>
  <c r="AQ60" i="12"/>
  <c r="AQ88" i="12"/>
  <c r="AQ62" i="12"/>
  <c r="AQ57" i="12"/>
  <c r="L43" i="12"/>
  <c r="R40" i="12" s="1"/>
  <c r="M43" i="12"/>
  <c r="L16" i="12"/>
  <c r="O16" i="12" s="1"/>
  <c r="M16" i="12"/>
  <c r="AP16" i="12"/>
  <c r="AS16" i="12" s="1"/>
  <c r="AQ16" i="12"/>
  <c r="AA18" i="12"/>
  <c r="AF16" i="12" s="1"/>
  <c r="AB18" i="12"/>
  <c r="AC16" i="12" s="1"/>
  <c r="M15" i="12"/>
  <c r="L15" i="12"/>
  <c r="R12" i="12" s="1"/>
  <c r="L51" i="12"/>
  <c r="R48" i="12" s="1"/>
  <c r="M51" i="12"/>
  <c r="AP15" i="12"/>
  <c r="AV12" i="12" s="1"/>
  <c r="AQ15" i="12"/>
  <c r="L18" i="12"/>
  <c r="Q16" i="12" s="1"/>
  <c r="M18" i="12"/>
  <c r="AP17" i="12"/>
  <c r="AT16" i="12" s="1"/>
  <c r="AQ17" i="12"/>
  <c r="L100" i="12"/>
  <c r="O100" i="12" s="1"/>
  <c r="M100" i="12"/>
  <c r="L106" i="12"/>
  <c r="M106" i="12"/>
  <c r="L105" i="12"/>
  <c r="P104" i="12" s="1"/>
  <c r="M105" i="12"/>
  <c r="L44" i="12"/>
  <c r="O44" i="12" s="1"/>
  <c r="M44" i="12"/>
  <c r="L47" i="12"/>
  <c r="R44" i="12" s="1"/>
  <c r="M47" i="12"/>
  <c r="L50" i="12"/>
  <c r="Q48" i="12" s="1"/>
  <c r="M50" i="12"/>
  <c r="L37" i="12"/>
  <c r="P36" i="12" s="1"/>
  <c r="M37" i="12"/>
  <c r="AP34" i="12"/>
  <c r="AU32" i="12" s="1"/>
  <c r="AQ34" i="12"/>
  <c r="AP105" i="12"/>
  <c r="AT104" i="12" s="1"/>
  <c r="AQ105" i="12"/>
  <c r="AP49" i="12"/>
  <c r="AT48" i="12" s="1"/>
  <c r="AQ49" i="12"/>
  <c r="AP42" i="12"/>
  <c r="AU40" i="12" s="1"/>
  <c r="AQ42" i="12"/>
  <c r="AP23" i="12"/>
  <c r="AV20" i="12" s="1"/>
  <c r="AQ23" i="12"/>
  <c r="AA51" i="12"/>
  <c r="AG48" i="12" s="1"/>
  <c r="AB51" i="12"/>
  <c r="AA106" i="12"/>
  <c r="AB106" i="12"/>
  <c r="AA48" i="12"/>
  <c r="AD48" i="12" s="1"/>
  <c r="AB48" i="12"/>
  <c r="AA104" i="12"/>
  <c r="AD104" i="12" s="1"/>
  <c r="AB104" i="12"/>
  <c r="AA50" i="12"/>
  <c r="AF48" i="12" s="1"/>
  <c r="AB50" i="12"/>
  <c r="X8" i="12"/>
  <c r="Y8" i="12" s="1"/>
  <c r="AB60" i="12"/>
  <c r="AB69" i="12"/>
  <c r="AB89" i="12"/>
  <c r="AB90" i="12"/>
  <c r="AB53" i="12"/>
  <c r="AB57" i="12"/>
  <c r="AB75" i="12"/>
  <c r="AB77" i="12"/>
  <c r="AB67" i="12"/>
  <c r="AB52" i="12"/>
  <c r="AB86" i="12"/>
  <c r="AB98" i="12"/>
  <c r="AB70" i="12"/>
  <c r="AB65" i="12"/>
  <c r="AB62" i="12"/>
  <c r="AB94" i="12"/>
  <c r="AB87" i="12"/>
  <c r="AB85" i="12"/>
  <c r="AB74" i="12"/>
  <c r="AB88" i="12"/>
  <c r="AB91" i="12"/>
  <c r="AB55" i="12"/>
  <c r="AB71" i="12"/>
  <c r="AB58" i="12"/>
  <c r="AB92" i="12"/>
  <c r="AB56" i="12"/>
  <c r="AB99" i="12"/>
  <c r="AB95" i="12"/>
  <c r="AB96" i="12"/>
  <c r="AB79" i="12"/>
  <c r="AB66" i="12"/>
  <c r="AB78" i="12"/>
  <c r="AB82" i="12"/>
  <c r="AB61" i="12"/>
  <c r="AB84" i="12"/>
  <c r="AB97" i="12"/>
  <c r="AB76" i="12"/>
  <c r="AB80" i="12"/>
  <c r="AB72" i="12"/>
  <c r="AB68" i="12"/>
  <c r="AB83" i="12"/>
  <c r="AB81" i="12"/>
  <c r="AB59" i="12"/>
  <c r="AB93" i="12"/>
  <c r="AB63" i="12"/>
  <c r="AB54" i="12"/>
  <c r="AB64" i="12"/>
  <c r="AB73" i="12"/>
  <c r="AC44" i="12"/>
  <c r="AP46" i="12"/>
  <c r="AP50" i="12"/>
  <c r="AU48" i="12" s="1"/>
  <c r="L107" i="12"/>
  <c r="R104" i="12" s="1"/>
  <c r="M107" i="12"/>
  <c r="L34" i="12"/>
  <c r="Q32" i="12" s="1"/>
  <c r="M34" i="12"/>
  <c r="L17" i="12"/>
  <c r="P16" i="12" s="1"/>
  <c r="M17" i="12"/>
  <c r="AA28" i="12"/>
  <c r="AD28" i="12" s="1"/>
  <c r="AB28" i="12"/>
  <c r="AP25" i="12"/>
  <c r="AT24" i="12" s="1"/>
  <c r="AQ25" i="12"/>
  <c r="AP30" i="12"/>
  <c r="AU28" i="12" s="1"/>
  <c r="AQ30" i="12"/>
  <c r="AA23" i="12"/>
  <c r="AG20" i="12" s="1"/>
  <c r="AB23" i="12"/>
  <c r="L46" i="12"/>
  <c r="M46" i="12"/>
  <c r="AP24" i="12"/>
  <c r="AS24" i="12" s="1"/>
  <c r="AQ24" i="12"/>
  <c r="AA40" i="12"/>
  <c r="AD40" i="12" s="1"/>
  <c r="AB40" i="12"/>
  <c r="AA15" i="12"/>
  <c r="AG12" i="12" s="1"/>
  <c r="AB15" i="12"/>
  <c r="L10" i="12"/>
  <c r="Q8" i="12" s="1"/>
  <c r="M10" i="12"/>
  <c r="L35" i="12"/>
  <c r="R32" i="12" s="1"/>
  <c r="M35" i="12"/>
  <c r="L20" i="12"/>
  <c r="O20" i="12" s="1"/>
  <c r="M20" i="12"/>
  <c r="AP39" i="12"/>
  <c r="AV36" i="12" s="1"/>
  <c r="AQ39" i="12"/>
  <c r="L22" i="12"/>
  <c r="Q20" i="12" s="1"/>
  <c r="M22" i="12"/>
  <c r="AY106" i="12"/>
  <c r="L9" i="12"/>
  <c r="P8" i="12" s="1"/>
  <c r="M9" i="12"/>
  <c r="L45" i="12"/>
  <c r="P44" i="12" s="1"/>
  <c r="M45" i="12"/>
  <c r="L24" i="12"/>
  <c r="O24" i="12" s="1"/>
  <c r="M24" i="12"/>
  <c r="L12" i="12"/>
  <c r="O12" i="12" s="1"/>
  <c r="M12" i="12"/>
  <c r="N12" i="12" s="1"/>
  <c r="L27" i="12"/>
  <c r="R24" i="12" s="1"/>
  <c r="M27" i="12"/>
  <c r="AP28" i="12"/>
  <c r="AS28" i="12" s="1"/>
  <c r="AP103" i="12"/>
  <c r="AV100" i="12" s="1"/>
  <c r="AQ103" i="12"/>
  <c r="AP107" i="12"/>
  <c r="AV104" i="12" s="1"/>
  <c r="AQ107" i="12"/>
  <c r="AP12" i="12"/>
  <c r="AS12" i="12" s="1"/>
  <c r="AQ12" i="12"/>
  <c r="AP11" i="12"/>
  <c r="AV8" i="12" s="1"/>
  <c r="AQ11" i="12"/>
  <c r="AP44" i="12"/>
  <c r="AS44" i="12" s="1"/>
  <c r="AQ44" i="12"/>
  <c r="AA30" i="12"/>
  <c r="AF28" i="12" s="1"/>
  <c r="AB30" i="12"/>
  <c r="AA35" i="12"/>
  <c r="AG32" i="12" s="1"/>
  <c r="AB35" i="12"/>
  <c r="AA38" i="12"/>
  <c r="AF36" i="12" s="1"/>
  <c r="AB38" i="12"/>
  <c r="AA33" i="12"/>
  <c r="AE32" i="12" s="1"/>
  <c r="AB33" i="12"/>
  <c r="AA31" i="12"/>
  <c r="AG28" i="12" s="1"/>
  <c r="AB31" i="12"/>
  <c r="AA10" i="12"/>
  <c r="AF8" i="12" s="1"/>
  <c r="AB10" i="12"/>
  <c r="AY38" i="12"/>
  <c r="AP10" i="12"/>
  <c r="AU8" i="12" s="1"/>
  <c r="AA19" i="12"/>
  <c r="AG16" i="12" s="1"/>
  <c r="AP32" i="12"/>
  <c r="AS32" i="12" s="1"/>
  <c r="AQ32" i="12"/>
  <c r="L32" i="12"/>
  <c r="O32" i="12" s="1"/>
  <c r="M32" i="12"/>
  <c r="AP13" i="12"/>
  <c r="AT12" i="12" s="1"/>
  <c r="AQ13" i="12"/>
  <c r="AA42" i="12"/>
  <c r="AF40" i="12" s="1"/>
  <c r="AB42" i="12"/>
  <c r="L41" i="12"/>
  <c r="P40" i="12" s="1"/>
  <c r="M41" i="12"/>
  <c r="L25" i="12"/>
  <c r="P24" i="12" s="1"/>
  <c r="M25" i="12"/>
  <c r="AP41" i="12"/>
  <c r="AT40" i="12" s="1"/>
  <c r="AQ41" i="12"/>
  <c r="AP43" i="12"/>
  <c r="AV40" i="12" s="1"/>
  <c r="AQ43" i="12"/>
  <c r="AP36" i="12"/>
  <c r="AS36" i="12" s="1"/>
  <c r="AQ36" i="12"/>
  <c r="AA105" i="12"/>
  <c r="AE104" i="12" s="1"/>
  <c r="AB105" i="12"/>
  <c r="AY28" i="12"/>
  <c r="AA41" i="12"/>
  <c r="AE40" i="12" s="1"/>
  <c r="AB41" i="12"/>
  <c r="AA11" i="12"/>
  <c r="AG8" i="12" s="1"/>
  <c r="AB11" i="12"/>
  <c r="I8" i="12"/>
  <c r="J8" i="12" s="1"/>
  <c r="M90" i="12"/>
  <c r="M78" i="12"/>
  <c r="M75" i="12"/>
  <c r="M96" i="12"/>
  <c r="M88" i="12"/>
  <c r="M84" i="12"/>
  <c r="M65" i="12"/>
  <c r="M58" i="12"/>
  <c r="M98" i="12"/>
  <c r="M74" i="12"/>
  <c r="M82" i="12"/>
  <c r="M19" i="12"/>
  <c r="M97" i="12"/>
  <c r="M66" i="12"/>
  <c r="M60" i="12"/>
  <c r="M55" i="12"/>
  <c r="M70" i="12"/>
  <c r="M93" i="12"/>
  <c r="M52" i="12"/>
  <c r="M56" i="12"/>
  <c r="M99" i="12"/>
  <c r="M92" i="12"/>
  <c r="M83" i="12"/>
  <c r="M85" i="12"/>
  <c r="M71" i="12"/>
  <c r="M95" i="12"/>
  <c r="M94" i="12"/>
  <c r="M54" i="12"/>
  <c r="M63" i="12"/>
  <c r="M62" i="12"/>
  <c r="M79" i="12"/>
  <c r="M91" i="12"/>
  <c r="M69" i="12"/>
  <c r="M89" i="12"/>
  <c r="M68" i="12"/>
  <c r="M64" i="12"/>
  <c r="M67" i="12"/>
  <c r="M80" i="12"/>
  <c r="N80" i="12" s="1"/>
  <c r="M77" i="12"/>
  <c r="M87" i="12"/>
  <c r="M72" i="12"/>
  <c r="M59" i="12"/>
  <c r="M81" i="12"/>
  <c r="M53" i="12"/>
  <c r="M86" i="12"/>
  <c r="M57" i="12"/>
  <c r="M73" i="12"/>
  <c r="M76" i="12"/>
  <c r="M61" i="12"/>
  <c r="L30" i="12"/>
  <c r="Q28" i="12" s="1"/>
  <c r="M30" i="12"/>
  <c r="L103" i="12"/>
  <c r="R100" i="12" s="1"/>
  <c r="M103" i="12"/>
  <c r="AY35" i="12"/>
  <c r="L38" i="12"/>
  <c r="Q36" i="12" s="1"/>
  <c r="M38" i="12"/>
  <c r="AP27" i="12"/>
  <c r="AV24" i="12" s="1"/>
  <c r="AQ27" i="12"/>
  <c r="L36" i="12"/>
  <c r="O36" i="12" s="1"/>
  <c r="M36" i="12"/>
  <c r="AP14" i="12"/>
  <c r="AU12" i="12" s="1"/>
  <c r="AQ14" i="12"/>
  <c r="AQ35" i="12"/>
  <c r="AP35" i="12"/>
  <c r="AV32" i="12" s="1"/>
  <c r="AA26" i="12"/>
  <c r="AF24" i="12" s="1"/>
  <c r="AB26" i="12"/>
  <c r="AA32" i="12"/>
  <c r="AD32" i="12" s="1"/>
  <c r="AB32" i="12"/>
  <c r="AC32" i="12" s="1"/>
  <c r="AP51" i="12"/>
  <c r="AV48" i="12" s="1"/>
  <c r="AQ51" i="12"/>
  <c r="AP104" i="12"/>
  <c r="AS104" i="12" s="1"/>
  <c r="AQ104" i="12"/>
  <c r="L48" i="12"/>
  <c r="O48" i="12" s="1"/>
  <c r="M48" i="12"/>
  <c r="AP21" i="12"/>
  <c r="AT20" i="12" s="1"/>
  <c r="AQ21" i="12"/>
  <c r="AP45" i="12"/>
  <c r="AT44" i="12" s="1"/>
  <c r="AQ45" i="12"/>
  <c r="AA103" i="12"/>
  <c r="AG100" i="12" s="1"/>
  <c r="AB103" i="12"/>
  <c r="AA39" i="12"/>
  <c r="AG36" i="12" s="1"/>
  <c r="AB39" i="12"/>
  <c r="AY105" i="12"/>
  <c r="L101" i="12"/>
  <c r="P100" i="12" s="1"/>
  <c r="M101" i="12"/>
  <c r="L21" i="12"/>
  <c r="P20" i="12" s="1"/>
  <c r="M21" i="12"/>
  <c r="L40" i="12"/>
  <c r="O40" i="12" s="1"/>
  <c r="M40" i="12"/>
  <c r="N40" i="12" s="1"/>
  <c r="AP33" i="12"/>
  <c r="AT32" i="12" s="1"/>
  <c r="AQ33" i="12"/>
  <c r="AP29" i="12"/>
  <c r="AT28" i="12" s="1"/>
  <c r="AQ29" i="12"/>
  <c r="AR28" i="12" s="1"/>
  <c r="AP102" i="12"/>
  <c r="AQ102" i="12"/>
  <c r="AY31" i="12"/>
  <c r="AA21" i="12"/>
  <c r="AE20" i="12" s="1"/>
  <c r="AB21" i="12"/>
  <c r="AA36" i="12"/>
  <c r="AD36" i="12" s="1"/>
  <c r="AB36" i="12"/>
  <c r="AA14" i="12"/>
  <c r="AF12" i="12" s="1"/>
  <c r="AB14" i="12"/>
  <c r="AC12" i="12" s="1"/>
  <c r="AY19" i="12"/>
  <c r="AY51" i="12"/>
  <c r="AY107" i="12"/>
  <c r="AY8" i="12"/>
  <c r="AY32" i="12"/>
  <c r="AY100" i="12"/>
  <c r="AY14" i="12"/>
  <c r="AY49" i="12"/>
  <c r="AY34" i="12"/>
  <c r="AY102" i="12"/>
  <c r="AY12" i="12"/>
  <c r="AY10" i="12"/>
  <c r="AY39" i="12"/>
  <c r="AY9" i="12"/>
  <c r="AY104" i="12"/>
  <c r="AY42" i="12"/>
  <c r="AY29" i="12"/>
  <c r="AY13" i="12"/>
  <c r="AY50" i="12"/>
  <c r="AY15" i="12"/>
  <c r="AY24" i="12"/>
  <c r="AY43" i="12"/>
  <c r="AY17" i="12"/>
  <c r="AY26" i="12"/>
  <c r="AY20" i="12"/>
  <c r="AY27" i="12"/>
  <c r="AY44" i="12"/>
  <c r="AY47" i="12"/>
  <c r="AY40" i="12"/>
  <c r="AY18" i="12"/>
  <c r="AY101" i="12"/>
  <c r="AY16" i="12"/>
  <c r="AY45" i="12"/>
  <c r="AY48" i="12"/>
  <c r="AY22" i="12"/>
  <c r="AY23" i="12"/>
  <c r="AY46" i="12"/>
  <c r="AY11" i="12"/>
  <c r="AY37" i="12"/>
  <c r="AY30" i="12"/>
  <c r="AA22" i="12"/>
  <c r="AF20" i="12" s="1"/>
  <c r="AB22" i="12"/>
  <c r="AA107" i="12"/>
  <c r="AG104" i="12" s="1"/>
  <c r="AB107" i="12"/>
  <c r="AP38" i="12"/>
  <c r="AU36" i="12" s="1"/>
  <c r="AQ38" i="12"/>
  <c r="AR76" i="12" l="1"/>
  <c r="AC56" i="12"/>
  <c r="N36" i="12"/>
  <c r="N104" i="12"/>
  <c r="AC96" i="12"/>
  <c r="AR48" i="12"/>
  <c r="AC20" i="12"/>
  <c r="N48" i="12"/>
  <c r="N84" i="12"/>
  <c r="N32" i="12"/>
  <c r="AR20" i="12"/>
  <c r="N16" i="12"/>
  <c r="AR96" i="12"/>
  <c r="AR40" i="12"/>
  <c r="N72" i="12"/>
  <c r="N88" i="12"/>
  <c r="N20" i="12"/>
  <c r="AC40" i="12"/>
  <c r="AC76" i="12"/>
  <c r="AC92" i="12"/>
  <c r="AC60" i="12"/>
  <c r="AC104" i="12"/>
  <c r="N44" i="12"/>
  <c r="AR52" i="12"/>
  <c r="AR68" i="12"/>
  <c r="AR56" i="12"/>
  <c r="AR84" i="12"/>
  <c r="AR80" i="12"/>
  <c r="N92" i="12"/>
  <c r="AC52" i="12"/>
  <c r="AC24" i="12"/>
  <c r="AC36" i="12"/>
  <c r="AR104" i="12"/>
  <c r="N76" i="12"/>
  <c r="N64" i="12"/>
  <c r="N56" i="12"/>
  <c r="N96" i="12"/>
  <c r="L8" i="12"/>
  <c r="O8" i="12" s="1"/>
  <c r="M8" i="12"/>
  <c r="N8" i="12" s="1"/>
  <c r="AR36" i="12"/>
  <c r="AR32" i="12"/>
  <c r="N24" i="12"/>
  <c r="AC28" i="12"/>
  <c r="AC68" i="12"/>
  <c r="AC88" i="12"/>
  <c r="AA8" i="12"/>
  <c r="AD8" i="12" s="1"/>
  <c r="AB8" i="12"/>
  <c r="AC8" i="12" s="1"/>
  <c r="AR16" i="12"/>
  <c r="AR88" i="12"/>
  <c r="AR72" i="12"/>
  <c r="AR64" i="12"/>
  <c r="AP8" i="12"/>
  <c r="AS8" i="12" s="1"/>
  <c r="AQ8" i="12"/>
  <c r="AR8" i="12" s="1"/>
  <c r="N28" i="12"/>
  <c r="AR100" i="12"/>
  <c r="AC100" i="12"/>
  <c r="AZ32" i="12"/>
  <c r="AC80" i="12"/>
  <c r="N68" i="12"/>
  <c r="N52" i="12"/>
  <c r="N60" i="12"/>
  <c r="AR44" i="12"/>
  <c r="AR12" i="12"/>
  <c r="AR24" i="12"/>
  <c r="AC64" i="12"/>
  <c r="AC72" i="12"/>
  <c r="AC84" i="12"/>
  <c r="AZ84" i="12" s="1"/>
  <c r="AC48" i="12"/>
  <c r="N100" i="12"/>
  <c r="AR60" i="12"/>
  <c r="AR92" i="12"/>
  <c r="AZ104" i="12" l="1"/>
  <c r="AW76" i="12"/>
  <c r="AW100" i="12"/>
  <c r="AW64" i="12"/>
  <c r="AH56" i="12"/>
  <c r="AH64" i="12"/>
  <c r="AZ80" i="12"/>
  <c r="AZ60" i="12"/>
  <c r="S60" i="12"/>
  <c r="AZ8" i="12"/>
  <c r="S8" i="12"/>
  <c r="S64" i="12"/>
  <c r="AZ64" i="12"/>
  <c r="AH52" i="12"/>
  <c r="AW52" i="12"/>
  <c r="AH40" i="12"/>
  <c r="S40" i="12"/>
  <c r="AZ16" i="12"/>
  <c r="S16" i="12"/>
  <c r="AH48" i="12"/>
  <c r="AW24" i="12"/>
  <c r="AZ52" i="12"/>
  <c r="S52" i="12"/>
  <c r="AH16" i="12"/>
  <c r="AZ28" i="12"/>
  <c r="S28" i="12"/>
  <c r="AW72" i="12"/>
  <c r="S24" i="12"/>
  <c r="AZ24" i="12"/>
  <c r="AZ76" i="12"/>
  <c r="S76" i="12"/>
  <c r="AW104" i="12"/>
  <c r="AZ92" i="12"/>
  <c r="S92" i="12"/>
  <c r="AW84" i="12"/>
  <c r="S44" i="12"/>
  <c r="AZ44" i="12"/>
  <c r="AH96" i="12"/>
  <c r="S20" i="12"/>
  <c r="AZ20" i="12"/>
  <c r="AZ40" i="12"/>
  <c r="S84" i="12"/>
  <c r="S104" i="12"/>
  <c r="AH8" i="12"/>
  <c r="AH28" i="12"/>
  <c r="AH32" i="12"/>
  <c r="AW80" i="12"/>
  <c r="AH92" i="12"/>
  <c r="AW92" i="12"/>
  <c r="AH84" i="12"/>
  <c r="AW12" i="12"/>
  <c r="S68" i="12"/>
  <c r="AZ68" i="12"/>
  <c r="AH80" i="12"/>
  <c r="S80" i="12"/>
  <c r="AW8" i="12"/>
  <c r="AW88" i="12"/>
  <c r="AH88" i="12"/>
  <c r="AW32" i="12"/>
  <c r="AZ96" i="12"/>
  <c r="S96" i="12"/>
  <c r="S36" i="12"/>
  <c r="AH36" i="12"/>
  <c r="S48" i="12"/>
  <c r="AW56" i="12"/>
  <c r="AH104" i="12"/>
  <c r="AH76" i="12"/>
  <c r="AZ88" i="12"/>
  <c r="S88" i="12"/>
  <c r="AW40" i="12"/>
  <c r="S12" i="12"/>
  <c r="AH20" i="12"/>
  <c r="AH12" i="12"/>
  <c r="S100" i="12"/>
  <c r="AZ100" i="12"/>
  <c r="S32" i="12"/>
  <c r="AW60" i="12"/>
  <c r="AH72" i="12"/>
  <c r="AW44" i="12"/>
  <c r="AW20" i="12"/>
  <c r="AH100" i="12"/>
  <c r="AW16" i="12"/>
  <c r="AH68" i="12"/>
  <c r="AW36" i="12"/>
  <c r="S56" i="12"/>
  <c r="AZ56" i="12"/>
  <c r="AZ36" i="12"/>
  <c r="AH24" i="12"/>
  <c r="AZ48" i="12"/>
  <c r="AW68" i="12"/>
  <c r="AH60" i="12"/>
  <c r="AH44" i="12"/>
  <c r="S72" i="12"/>
  <c r="AZ72" i="12"/>
  <c r="AW96" i="12"/>
  <c r="AZ12" i="12"/>
  <c r="AW48" i="12"/>
  <c r="AW28" i="12"/>
  <c r="BA36" i="12" l="1"/>
  <c r="BA88" i="12"/>
  <c r="BA8" i="12"/>
  <c r="BA72" i="12"/>
  <c r="BA56" i="12"/>
  <c r="BA100" i="12"/>
  <c r="BA104" i="12"/>
  <c r="BA64" i="12"/>
  <c r="BA96" i="12"/>
  <c r="BA20" i="12"/>
  <c r="BA76" i="12"/>
  <c r="BA52" i="12"/>
  <c r="BA84" i="12"/>
  <c r="BA60" i="12"/>
  <c r="BA16" i="12"/>
  <c r="BA48" i="12"/>
  <c r="BA12" i="12"/>
  <c r="BA32" i="12"/>
  <c r="BA68" i="12"/>
  <c r="BA40" i="12"/>
  <c r="BA44" i="12"/>
  <c r="BA92" i="12"/>
  <c r="BA24" i="12"/>
  <c r="BA28" i="12"/>
  <c r="BA80" i="12"/>
</calcChain>
</file>

<file path=xl/sharedStrings.xml><?xml version="1.0" encoding="utf-8"?>
<sst xmlns="http://schemas.openxmlformats.org/spreadsheetml/2006/main" count="1118" uniqueCount="199">
  <si>
    <t>Võistkond</t>
  </si>
  <si>
    <t>Ees- ja perekonnanimi</t>
  </si>
  <si>
    <t xml:space="preserve"> lamades</t>
  </si>
  <si>
    <t xml:space="preserve"> põlvelt</t>
  </si>
  <si>
    <t xml:space="preserve"> püsti</t>
  </si>
  <si>
    <t xml:space="preserve"> tulem</t>
  </si>
  <si>
    <t xml:space="preserve"> koht</t>
  </si>
  <si>
    <t xml:space="preserve"> punktid</t>
  </si>
  <si>
    <t xml:space="preserve"> sekundid</t>
  </si>
  <si>
    <t>Nimetus</t>
  </si>
  <si>
    <t>Võistlusprotokoll</t>
  </si>
  <si>
    <t xml:space="preserve"> kohapunktid</t>
  </si>
  <si>
    <t xml:space="preserve"> Märkus</t>
  </si>
  <si>
    <t>Indivi-
duaalne</t>
  </si>
  <si>
    <t>Võist-
kondlik</t>
  </si>
  <si>
    <t>Automaat
3 x 10 lasku</t>
  </si>
  <si>
    <t>Taktikaline
püstoli laskmine</t>
  </si>
  <si>
    <t>Kolm harjutust
kokku</t>
  </si>
  <si>
    <t>TK püstol
20 lasku ringmärki</t>
  </si>
  <si>
    <t>Peakohtunik:                                    Mart Puusepp</t>
  </si>
  <si>
    <t xml:space="preserve"> 1. seeria</t>
  </si>
  <si>
    <t xml:space="preserve"> 2. seeria</t>
  </si>
  <si>
    <t xml:space="preserve"> tulemid</t>
  </si>
  <si>
    <t>Matti Kanep</t>
  </si>
  <si>
    <t>Ülo Madissoon</t>
  </si>
  <si>
    <t>Mart Martma</t>
  </si>
  <si>
    <t>Raivo Neidla</t>
  </si>
  <si>
    <t>Margus Tõkman</t>
  </si>
  <si>
    <t>Ain Oks</t>
  </si>
  <si>
    <t>Oliver Purik</t>
  </si>
  <si>
    <t>Kalvi Abel</t>
  </si>
  <si>
    <t>Peeter Olesk</t>
  </si>
  <si>
    <t>Elmet Orasson</t>
  </si>
  <si>
    <t>Lembit Mitt</t>
  </si>
  <si>
    <t>Fred Raukas</t>
  </si>
  <si>
    <t>TL
Meredivisjon I</t>
  </si>
  <si>
    <t>TL
Meredivisjon III</t>
  </si>
  <si>
    <t>TL
Meredivisjon II</t>
  </si>
  <si>
    <t>Ants Pertelson</t>
  </si>
  <si>
    <t>Alar Nigul</t>
  </si>
  <si>
    <t>Vahur Kase</t>
  </si>
  <si>
    <t>Algis Kiinvald</t>
  </si>
  <si>
    <t>Anu Asu</t>
  </si>
  <si>
    <t>Jaago Männiste</t>
  </si>
  <si>
    <t>Janis Aarne</t>
  </si>
  <si>
    <t>Peeter Rebane</t>
  </si>
  <si>
    <t>Raul Erk</t>
  </si>
  <si>
    <t>Renee Aluste</t>
  </si>
  <si>
    <t>Avo Aljas</t>
  </si>
  <si>
    <t>02. oktoober 2020. a., Männiku lasketiir</t>
  </si>
  <si>
    <t>Kaitseliidu Harju maleva ja Tallinna maleva ning
Politsei- ja Piirivalveameti Põhja Prefektuuri 
2020. aasta laskevõistlus Harjumaa Omavalitsuste Liidu rändkarikale</t>
  </si>
  <si>
    <t>Vladimir Kusnetzov</t>
  </si>
  <si>
    <t>Oliver Raal</t>
  </si>
  <si>
    <t>Henry Lillipuu</t>
  </si>
  <si>
    <t>Boris Burkov</t>
  </si>
  <si>
    <t>Peeter Dorozkov</t>
  </si>
  <si>
    <t>Jaanus Pass</t>
  </si>
  <si>
    <t>Inno Talur</t>
  </si>
  <si>
    <t>HA
NKK</t>
  </si>
  <si>
    <t>TL
LÜK</t>
  </si>
  <si>
    <t>TL
LÜK miinus</t>
  </si>
  <si>
    <t>TL
LÜK pluss</t>
  </si>
  <si>
    <t>Jevgeni Mihhailov</t>
  </si>
  <si>
    <t>Toomas Kirss</t>
  </si>
  <si>
    <t>TL
Nõmme</t>
  </si>
  <si>
    <t>TL
Toompea</t>
  </si>
  <si>
    <t>TL
Akadeemiline</t>
  </si>
  <si>
    <t>Ilmar Raag</t>
  </si>
  <si>
    <t>Olari Kaljuste</t>
  </si>
  <si>
    <t>Ragnar IndrecTali</t>
  </si>
  <si>
    <t>Heino Piirsalu</t>
  </si>
  <si>
    <t>Edik Koppelmann</t>
  </si>
  <si>
    <t>Rain Muru</t>
  </si>
  <si>
    <t>Siim Ringinen</t>
  </si>
  <si>
    <t>Margus Metsal</t>
  </si>
  <si>
    <t>Tõnu Koppel</t>
  </si>
  <si>
    <t>HA
Staap</t>
  </si>
  <si>
    <t>Heli Jürisson</t>
  </si>
  <si>
    <t>Märt Erm</t>
  </si>
  <si>
    <t>Ants Palgi</t>
  </si>
  <si>
    <t>Kompott</t>
  </si>
  <si>
    <t>TL
Põhja</t>
  </si>
  <si>
    <t>Alan Biin</t>
  </si>
  <si>
    <t>Raido Aamer</t>
  </si>
  <si>
    <t>Lana Toomvap</t>
  </si>
  <si>
    <t>Marge Ulm</t>
  </si>
  <si>
    <t>Enriko Sander</t>
  </si>
  <si>
    <t>Elbe Lumiste</t>
  </si>
  <si>
    <t>Sigrid Sinnep</t>
  </si>
  <si>
    <t xml:space="preserve">PP
Politsei PP </t>
  </si>
  <si>
    <t>Andrio Lensment</t>
  </si>
  <si>
    <t>Lembit Nugis</t>
  </si>
  <si>
    <t>Sten Janko</t>
  </si>
  <si>
    <t>Priidik Õun</t>
  </si>
  <si>
    <t>Jüri Raude</t>
  </si>
  <si>
    <t>Harju OVL karikavõistlus laskmises Männiku</t>
  </si>
  <si>
    <t>50m lamades 30 lasku</t>
  </si>
  <si>
    <t>TOTAL</t>
  </si>
  <si>
    <t>Luman Toomas</t>
  </si>
  <si>
    <t>Ühtegi Riho</t>
  </si>
  <si>
    <t>Koidumäe Kalev</t>
  </si>
  <si>
    <t>Lilleleht Andre</t>
  </si>
  <si>
    <t>Maddison Andres</t>
  </si>
  <si>
    <t>Ots Tanel</t>
  </si>
  <si>
    <t>Noor Riivo</t>
  </si>
  <si>
    <t>Laever Leevi</t>
  </si>
  <si>
    <t>Kinnunen Eero</t>
  </si>
  <si>
    <t>Põder Valdo</t>
  </si>
  <si>
    <t>Kiigemägi Priit</t>
  </si>
  <si>
    <t>Ojangu Hannes</t>
  </si>
  <si>
    <t>Haab Väino</t>
  </si>
  <si>
    <t>Sarik Madis</t>
  </si>
  <si>
    <t>Lemetti Illar</t>
  </si>
  <si>
    <t>Rajasalu Ülle</t>
  </si>
  <si>
    <t>Rehemaa Marti</t>
  </si>
  <si>
    <t>xTallinn</t>
  </si>
  <si>
    <t>M</t>
  </si>
  <si>
    <t>TK</t>
  </si>
  <si>
    <t>karikav</t>
  </si>
  <si>
    <t>laskmine</t>
  </si>
  <si>
    <t>teenistusrelv võistk</t>
  </si>
  <si>
    <t>Purik Oliver</t>
  </si>
  <si>
    <t>Harku vald</t>
  </si>
  <si>
    <t>Abel Kalvi</t>
  </si>
  <si>
    <t>Olesk Peeter</t>
  </si>
  <si>
    <t>xTallinna üksikkompanii</t>
  </si>
  <si>
    <t>Orasson Elmet</t>
  </si>
  <si>
    <t>Mitt Lembit</t>
  </si>
  <si>
    <t>Raukas Fred</t>
  </si>
  <si>
    <t>N</t>
  </si>
  <si>
    <t>Kanep Matti</t>
  </si>
  <si>
    <t>xTallinna Meredivisjon</t>
  </si>
  <si>
    <t>Madissoon Ülo</t>
  </si>
  <si>
    <t>Saku vald</t>
  </si>
  <si>
    <t>Aluste Renee</t>
  </si>
  <si>
    <t>Aarne Janis</t>
  </si>
  <si>
    <t>Keila linn</t>
  </si>
  <si>
    <t>Rebane Peeter</t>
  </si>
  <si>
    <t>Erk Raul</t>
  </si>
  <si>
    <t>Kiinvald Algis</t>
  </si>
  <si>
    <t>Kiili vald</t>
  </si>
  <si>
    <t>xPolitsei Põhja Instruktorid</t>
  </si>
  <si>
    <t>Asu Anu</t>
  </si>
  <si>
    <t>Männiste Jaago</t>
  </si>
  <si>
    <t>Martma Mart</t>
  </si>
  <si>
    <t>Neidla Raivo</t>
  </si>
  <si>
    <t>Tln</t>
  </si>
  <si>
    <t>Tõkman Margus</t>
  </si>
  <si>
    <t>Jõelähtme vald</t>
  </si>
  <si>
    <t>Pertelson Ants</t>
  </si>
  <si>
    <t>Nigul Alar</t>
  </si>
  <si>
    <t>Kase Vahur</t>
  </si>
  <si>
    <t>xPõhja Politsei Tallinn</t>
  </si>
  <si>
    <t>Oks Ain</t>
  </si>
  <si>
    <t>teenistusrelv ind</t>
  </si>
  <si>
    <t>Piirsalu Heino</t>
  </si>
  <si>
    <t>Koppelmann Edik</t>
  </si>
  <si>
    <t>Biin Alan</t>
  </si>
  <si>
    <t>Aamer Raido</t>
  </si>
  <si>
    <t>Mihhailov Jevgeni</t>
  </si>
  <si>
    <t>Raude Jüri</t>
  </si>
  <si>
    <t>Muru Rain</t>
  </si>
  <si>
    <t>Ringinen Siim</t>
  </si>
  <si>
    <t>Metsal Margus</t>
  </si>
  <si>
    <t>Koppel Tõnu</t>
  </si>
  <si>
    <t>Raal Oliver</t>
  </si>
  <si>
    <t>Lillipuu Henry</t>
  </si>
  <si>
    <t>Tali Ragnar Indrec</t>
  </si>
  <si>
    <t>Raag Ilmar</t>
  </si>
  <si>
    <t>Kaljuste Olari</t>
  </si>
  <si>
    <t>Sander Enriko</t>
  </si>
  <si>
    <t>Kusnetzov Vladimir</t>
  </si>
  <si>
    <t>Lensment Andrio</t>
  </si>
  <si>
    <t>Nugis Lembit</t>
  </si>
  <si>
    <t>Jürisson Heli</t>
  </si>
  <si>
    <t>Erm Märt</t>
  </si>
  <si>
    <t>Palgi Ants</t>
  </si>
  <si>
    <t>Kirss Toomas</t>
  </si>
  <si>
    <t>Burkov Boris</t>
  </si>
  <si>
    <t>Dorozkov Peeter</t>
  </si>
  <si>
    <t>Talur Inno</t>
  </si>
  <si>
    <t>Toomvap Lana</t>
  </si>
  <si>
    <t>Ulm Marge</t>
  </si>
  <si>
    <t>Lumiste Elbe</t>
  </si>
  <si>
    <t>Sinnep Sigrid</t>
  </si>
  <si>
    <t>xTallinna Nõmme</t>
  </si>
  <si>
    <t>xTallinn akadeemiline</t>
  </si>
  <si>
    <t>xTallinn Toompea</t>
  </si>
  <si>
    <t>Harjumaa Staap</t>
  </si>
  <si>
    <t>Harju Naiskodukaitse</t>
  </si>
  <si>
    <t xml:space="preserve"> </t>
  </si>
  <si>
    <t>VIP laskmine</t>
  </si>
  <si>
    <t>xKaitseliidu Tallinna malev</t>
  </si>
  <si>
    <t>Anija vald</t>
  </si>
  <si>
    <t>xRegionaalhaldus</t>
  </si>
  <si>
    <t>Harju malev</t>
  </si>
  <si>
    <t>Rae vald</t>
  </si>
  <si>
    <t>Viimsi vald</t>
  </si>
  <si>
    <t>xPõhja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</si>
</sst>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\.mm\.yy;@"/>
    <numFmt numFmtId="166" formatCode="dd/mm/yy"/>
  </numFmts>
  <fonts count="10" x14ac:knownFonts="1">
    <font>
      <sz val="10"/>
      <name val="Arial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sz val="11"/>
      <name val="Arial"/>
      <family val="2"/>
      <charset val="186"/>
    </font>
    <font>
      <sz val="12"/>
      <color rgb="FFFFFF00"/>
      <name val="Arial"/>
      <family val="2"/>
      <charset val="186"/>
    </font>
    <font>
      <sz val="14"/>
      <color indexed="8"/>
      <name val="Verdana"/>
      <family val="2"/>
      <charset val="1"/>
    </font>
    <font>
      <sz val="12"/>
      <color indexed="8"/>
      <name val="Arial"/>
      <family val="2"/>
      <charset val="186"/>
    </font>
    <font>
      <sz val="10"/>
      <name val="Arial"/>
      <family val="2"/>
    </font>
    <font>
      <sz val="10"/>
      <color indexed="8"/>
      <name val="Verdan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68">
    <xf numFmtId="0" fontId="0" fillId="0" borderId="0" xfId="0"/>
    <xf numFmtId="0" fontId="3" fillId="0" borderId="0" xfId="0" applyFont="1" applyFill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textRotation="90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right" vertical="center" wrapText="1"/>
    </xf>
    <xf numFmtId="1" fontId="2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top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center" textRotation="90" wrapText="1"/>
    </xf>
    <xf numFmtId="0" fontId="2" fillId="0" borderId="13" xfId="0" applyFont="1" applyFill="1" applyBorder="1" applyAlignment="1" applyProtection="1">
      <alignment horizontal="center" textRotation="90" wrapText="1"/>
    </xf>
    <xf numFmtId="0" fontId="2" fillId="0" borderId="2" xfId="0" applyFont="1" applyFill="1" applyBorder="1" applyAlignment="1" applyProtection="1">
      <alignment horizontal="center" textRotation="90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6" fontId="0" fillId="0" borderId="0" xfId="0" applyNumberFormat="1" applyAlignment="1">
      <alignment horizontal="center"/>
    </xf>
    <xf numFmtId="165" fontId="8" fillId="0" borderId="0" xfId="0" applyNumberFormat="1" applyFont="1" applyAlignment="1">
      <alignment horizontal="center"/>
    </xf>
    <xf numFmtId="0" fontId="9" fillId="0" borderId="0" xfId="1"/>
    <xf numFmtId="0" fontId="1" fillId="0" borderId="0" xfId="1" applyFont="1" applyAlignment="1">
      <alignment horizontal="center"/>
    </xf>
    <xf numFmtId="0" fontId="1" fillId="0" borderId="0" xfId="2" applyFont="1" applyBorder="1"/>
    <xf numFmtId="165" fontId="0" fillId="0" borderId="0" xfId="0" applyNumberFormat="1"/>
    <xf numFmtId="0" fontId="8" fillId="0" borderId="0" xfId="0" applyFont="1"/>
  </cellXfs>
  <cellStyles count="3">
    <cellStyle name="Normal" xfId="0" builtinId="0"/>
    <cellStyle name="Normal 2" xfId="2" xr:uid="{A41C0032-6A48-4EC8-96F2-0430C70E6187}"/>
    <cellStyle name="Normal 3" xfId="1" xr:uid="{F3211C72-2D01-4FD3-B24D-88BEA18775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BE109"/>
  <sheetViews>
    <sheetView showGridLines="0" tabSelected="1" topLeftCell="A5" zoomScale="120" zoomScaleNormal="120" zoomScaleSheetLayoutView="75" workbookViewId="0">
      <pane ySplit="3" topLeftCell="A8" activePane="bottomLeft" state="frozen"/>
      <selection activeCell="A5" sqref="A5"/>
      <selection pane="bottomLeft" activeCell="A7" sqref="A7"/>
    </sheetView>
  </sheetViews>
  <sheetFormatPr defaultColWidth="9.140625" defaultRowHeight="15" x14ac:dyDescent="0.2"/>
  <cols>
    <col min="1" max="1" width="14.42578125" style="9" customWidth="1"/>
    <col min="2" max="2" width="15.42578125" style="9" customWidth="1"/>
    <col min="3" max="3" width="14.42578125" style="9" customWidth="1"/>
    <col min="4" max="6" width="5.140625" style="3" customWidth="1"/>
    <col min="7" max="7" width="5.28515625" style="3" bestFit="1" customWidth="1"/>
    <col min="8" max="8" width="4.42578125" style="3" customWidth="1"/>
    <col min="9" max="10" width="4.7109375" style="3" hidden="1" customWidth="1"/>
    <col min="11" max="12" width="5.28515625" style="3" hidden="1" customWidth="1"/>
    <col min="13" max="13" width="4.42578125" style="3" hidden="1" customWidth="1"/>
    <col min="14" max="14" width="5.28515625" style="3" bestFit="1" customWidth="1"/>
    <col min="15" max="18" width="6.42578125" style="3" hidden="1" customWidth="1"/>
    <col min="19" max="19" width="4.28515625" style="3" customWidth="1"/>
    <col min="20" max="21" width="5.140625" style="3" bestFit="1" customWidth="1"/>
    <col min="22" max="22" width="5.28515625" style="3" bestFit="1" customWidth="1"/>
    <col min="23" max="23" width="3.42578125" style="3" customWidth="1"/>
    <col min="24" max="27" width="4" style="3" hidden="1" customWidth="1"/>
    <col min="28" max="28" width="4.42578125" style="3" hidden="1" customWidth="1"/>
    <col min="29" max="29" width="5.28515625" style="3" bestFit="1" customWidth="1"/>
    <col min="30" max="33" width="5.7109375" style="3" hidden="1" customWidth="1"/>
    <col min="34" max="34" width="4.42578125" style="3" customWidth="1"/>
    <col min="35" max="35" width="5.7109375" style="16" bestFit="1" customWidth="1"/>
    <col min="36" max="36" width="8.28515625" style="3" bestFit="1" customWidth="1"/>
    <col min="37" max="37" width="5.7109375" style="3" customWidth="1"/>
    <col min="38" max="38" width="4.28515625" style="3" customWidth="1"/>
    <col min="39" max="42" width="4" style="3" hidden="1" customWidth="1"/>
    <col min="43" max="43" width="4.42578125" style="3" hidden="1" customWidth="1"/>
    <col min="44" max="44" width="5.28515625" style="3" bestFit="1" customWidth="1"/>
    <col min="45" max="48" width="7.140625" style="3" hidden="1" customWidth="1"/>
    <col min="49" max="49" width="4.42578125" style="3" customWidth="1"/>
    <col min="50" max="50" width="8.28515625" style="3" customWidth="1"/>
    <col min="51" max="51" width="4.42578125" style="3" customWidth="1"/>
    <col min="52" max="52" width="5.28515625" style="3" bestFit="1" customWidth="1"/>
    <col min="53" max="53" width="4.42578125" style="3" customWidth="1"/>
    <col min="54" max="54" width="4.85546875" style="3" hidden="1" customWidth="1"/>
    <col min="55" max="16384" width="9.140625" style="3"/>
  </cols>
  <sheetData>
    <row r="1" spans="1:57" ht="57.75" customHeight="1" x14ac:dyDescent="0.2">
      <c r="A1" s="26" t="s">
        <v>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5"/>
    </row>
    <row r="2" spans="1:57" ht="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57" ht="15.75" customHeight="1" x14ac:dyDescent="0.2">
      <c r="A3" s="29" t="s">
        <v>10</v>
      </c>
      <c r="B3" s="29"/>
      <c r="C3" s="29"/>
      <c r="D3" s="2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30" t="s">
        <v>49</v>
      </c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</row>
    <row r="4" spans="1:57" x14ac:dyDescent="0.2">
      <c r="AI4" s="3"/>
    </row>
    <row r="5" spans="1:57" ht="31.5" customHeight="1" x14ac:dyDescent="0.2">
      <c r="A5" s="39" t="s">
        <v>0</v>
      </c>
      <c r="B5" s="40"/>
      <c r="C5" s="41"/>
      <c r="D5" s="35" t="s">
        <v>15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 t="s">
        <v>18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 t="s">
        <v>16</v>
      </c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6" t="s">
        <v>17</v>
      </c>
      <c r="AY5" s="37"/>
      <c r="AZ5" s="37"/>
      <c r="BA5" s="38"/>
      <c r="BB5" s="32" t="s">
        <v>12</v>
      </c>
    </row>
    <row r="6" spans="1:57" ht="36.75" customHeight="1" x14ac:dyDescent="0.2">
      <c r="A6" s="42"/>
      <c r="B6" s="43"/>
      <c r="C6" s="44"/>
      <c r="D6" s="36" t="s">
        <v>13</v>
      </c>
      <c r="E6" s="37"/>
      <c r="F6" s="37"/>
      <c r="G6" s="37"/>
      <c r="H6" s="37"/>
      <c r="I6" s="37"/>
      <c r="J6" s="37"/>
      <c r="K6" s="37"/>
      <c r="L6" s="37"/>
      <c r="M6" s="38"/>
      <c r="N6" s="36" t="s">
        <v>14</v>
      </c>
      <c r="O6" s="37"/>
      <c r="P6" s="37"/>
      <c r="Q6" s="37"/>
      <c r="R6" s="37"/>
      <c r="S6" s="38"/>
      <c r="T6" s="36" t="s">
        <v>13</v>
      </c>
      <c r="U6" s="37"/>
      <c r="V6" s="37"/>
      <c r="W6" s="37"/>
      <c r="X6" s="37"/>
      <c r="Y6" s="37"/>
      <c r="Z6" s="37"/>
      <c r="AA6" s="37"/>
      <c r="AB6" s="38"/>
      <c r="AC6" s="36" t="s">
        <v>14</v>
      </c>
      <c r="AD6" s="37"/>
      <c r="AE6" s="37"/>
      <c r="AF6" s="37"/>
      <c r="AG6" s="37"/>
      <c r="AH6" s="38"/>
      <c r="AI6" s="36" t="s">
        <v>13</v>
      </c>
      <c r="AJ6" s="37"/>
      <c r="AK6" s="37"/>
      <c r="AL6" s="37"/>
      <c r="AM6" s="37"/>
      <c r="AN6" s="37"/>
      <c r="AO6" s="37"/>
      <c r="AP6" s="37"/>
      <c r="AQ6" s="38"/>
      <c r="AR6" s="36" t="s">
        <v>14</v>
      </c>
      <c r="AS6" s="37"/>
      <c r="AT6" s="37"/>
      <c r="AU6" s="37"/>
      <c r="AV6" s="37"/>
      <c r="AW6" s="38"/>
      <c r="AX6" s="35" t="s">
        <v>13</v>
      </c>
      <c r="AY6" s="35"/>
      <c r="AZ6" s="35" t="s">
        <v>14</v>
      </c>
      <c r="BA6" s="35"/>
      <c r="BB6" s="33"/>
    </row>
    <row r="7" spans="1:57" ht="73.349999999999994" customHeight="1" x14ac:dyDescent="0.2">
      <c r="A7" s="10" t="s">
        <v>9</v>
      </c>
      <c r="B7" s="36" t="s">
        <v>1</v>
      </c>
      <c r="C7" s="38"/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/>
      <c r="J7" s="2"/>
      <c r="K7" s="2"/>
      <c r="L7" s="2"/>
      <c r="M7" s="2" t="s">
        <v>11</v>
      </c>
      <c r="N7" s="2" t="s">
        <v>11</v>
      </c>
      <c r="O7" s="2"/>
      <c r="P7" s="2"/>
      <c r="Q7" s="2"/>
      <c r="R7" s="2"/>
      <c r="S7" s="2" t="s">
        <v>6</v>
      </c>
      <c r="T7" s="2" t="s">
        <v>20</v>
      </c>
      <c r="U7" s="2" t="s">
        <v>21</v>
      </c>
      <c r="V7" s="2" t="s">
        <v>5</v>
      </c>
      <c r="W7" s="2" t="s">
        <v>6</v>
      </c>
      <c r="X7" s="2"/>
      <c r="Y7" s="2"/>
      <c r="Z7" s="2"/>
      <c r="AA7" s="2"/>
      <c r="AB7" s="2" t="s">
        <v>11</v>
      </c>
      <c r="AC7" s="2" t="s">
        <v>11</v>
      </c>
      <c r="AD7" s="2"/>
      <c r="AE7" s="2"/>
      <c r="AF7" s="2"/>
      <c r="AG7" s="2"/>
      <c r="AH7" s="2" t="s">
        <v>6</v>
      </c>
      <c r="AI7" s="2" t="s">
        <v>7</v>
      </c>
      <c r="AJ7" s="2" t="s">
        <v>8</v>
      </c>
      <c r="AK7" s="2" t="s">
        <v>5</v>
      </c>
      <c r="AL7" s="2" t="s">
        <v>6</v>
      </c>
      <c r="AM7" s="2"/>
      <c r="AN7" s="2"/>
      <c r="AO7" s="2"/>
      <c r="AP7" s="2"/>
      <c r="AQ7" s="2" t="s">
        <v>11</v>
      </c>
      <c r="AR7" s="2" t="s">
        <v>11</v>
      </c>
      <c r="AS7" s="2"/>
      <c r="AT7" s="2"/>
      <c r="AU7" s="2"/>
      <c r="AV7" s="2"/>
      <c r="AW7" s="2" t="s">
        <v>6</v>
      </c>
      <c r="AX7" s="2" t="s">
        <v>22</v>
      </c>
      <c r="AY7" s="2" t="s">
        <v>6</v>
      </c>
      <c r="AZ7" s="2" t="s">
        <v>11</v>
      </c>
      <c r="BA7" s="2" t="s">
        <v>6</v>
      </c>
      <c r="BB7" s="34"/>
    </row>
    <row r="8" spans="1:57" ht="15.75" customHeight="1" x14ac:dyDescent="0.2">
      <c r="A8" s="25" t="s">
        <v>35</v>
      </c>
      <c r="B8" s="19" t="s">
        <v>23</v>
      </c>
      <c r="C8" s="20"/>
      <c r="D8" s="6">
        <v>93</v>
      </c>
      <c r="E8" s="6">
        <v>93</v>
      </c>
      <c r="F8" s="6">
        <v>88</v>
      </c>
      <c r="G8" s="11">
        <f t="shared" ref="G8:G15" si="0">SUM(D8:F8)</f>
        <v>274</v>
      </c>
      <c r="H8" s="12">
        <f t="shared" ref="H8:H39" si="1">IF(G8=0," ",RANK(G8,G$8:G$107,0))</f>
        <v>6</v>
      </c>
      <c r="I8" s="12">
        <f>IF(G8=0," ",IF(H8=1,"0",0+H8))</f>
        <v>6</v>
      </c>
      <c r="J8" s="12">
        <f>IF(I8=" "," ",IF(I8="0","0",I8+1))</f>
        <v>7</v>
      </c>
      <c r="K8" s="12" t="str">
        <f t="shared" ref="K8:K15" si="2">IF(G8=0,"46"," ")</f>
        <v xml:space="preserve"> </v>
      </c>
      <c r="L8" s="12">
        <f t="shared" ref="L8:L15" si="3">IF(K8="46","46",IF(J8=" "," ",IF(J8=3,J8-1,J8)))</f>
        <v>7</v>
      </c>
      <c r="M8" s="12">
        <f t="shared" ref="M8:M39" si="4">IF(G8=0,MAX($H$8:$H$107)+1,IF(K8="46"," ",IF(J8=" "," ",IF(J8=3,J8-1,J8))))</f>
        <v>7</v>
      </c>
      <c r="N8" s="23">
        <f>SUM(M8:M11)</f>
        <v>52</v>
      </c>
      <c r="O8" s="23">
        <f>IF(L8=" "," ",L8)</f>
        <v>7</v>
      </c>
      <c r="P8" s="23">
        <f>IF(L9=" "," ",L9)</f>
        <v>18</v>
      </c>
      <c r="Q8" s="23">
        <f>IF(L10=" "," ",L10)</f>
        <v>11</v>
      </c>
      <c r="R8" s="23">
        <f>IF(L11=" "," ",L11)</f>
        <v>16</v>
      </c>
      <c r="S8" s="23">
        <f>IF(N8=0," ",RANK(N8,N$8:N$107,1))</f>
        <v>2</v>
      </c>
      <c r="T8" s="6">
        <v>80</v>
      </c>
      <c r="U8" s="6">
        <v>86</v>
      </c>
      <c r="V8" s="11">
        <f t="shared" ref="V8:V15" si="5">T8+U8</f>
        <v>166</v>
      </c>
      <c r="W8" s="12">
        <f t="shared" ref="W8:W39" si="6">IF(V8=0," ",RANK(V8,V$8:V$107,0))</f>
        <v>16</v>
      </c>
      <c r="X8" s="12">
        <f t="shared" ref="X8:X15" si="7">IF(V8=0," ",IF(W8=1,"0",0+W8))</f>
        <v>16</v>
      </c>
      <c r="Y8" s="12">
        <f t="shared" ref="Y8:Y75" si="8">IF(X8=" "," ",IF(X8="0","0",X8+1))</f>
        <v>17</v>
      </c>
      <c r="Z8" s="12" t="str">
        <f t="shared" ref="Z8:Z15" si="9">IF(V8=0,"46"," ")</f>
        <v xml:space="preserve"> </v>
      </c>
      <c r="AA8" s="12">
        <f t="shared" ref="AA8:AA15" si="10">IF(Z8="46","46",IF(Y8=" "," ",IF(Y8=3,Y8-1,Y8)))</f>
        <v>17</v>
      </c>
      <c r="AB8" s="12">
        <f t="shared" ref="AB8:AB39" si="11">IF(V8=0,MAX($W$8:$W$107)+1,IF(Z8="46"," ",IF(Y8=" "," ",IF(Y8=3,Y8-1,Y8))))</f>
        <v>17</v>
      </c>
      <c r="AC8" s="23">
        <f>SUM(AB8:AB11)</f>
        <v>133</v>
      </c>
      <c r="AD8" s="23">
        <f>IF(AA8=" "," ",AA8)</f>
        <v>17</v>
      </c>
      <c r="AE8" s="23">
        <f>IF(AA9=" "," ",AA9)</f>
        <v>43</v>
      </c>
      <c r="AF8" s="23">
        <f>IF(AA10=" "," ",AA10)</f>
        <v>34</v>
      </c>
      <c r="AG8" s="23">
        <f>IF(AA11=" "," ",AA11)</f>
        <v>39</v>
      </c>
      <c r="AH8" s="23">
        <f>IF(AC8=0," ",RANK(AC8,AC$8:AC$107,1))</f>
        <v>10</v>
      </c>
      <c r="AI8" s="6">
        <v>41</v>
      </c>
      <c r="AJ8" s="7">
        <v>54.56</v>
      </c>
      <c r="AK8" s="13">
        <f>IF(AJ8=0,0,AI8/AJ8)</f>
        <v>0.75146627565982405</v>
      </c>
      <c r="AL8" s="12">
        <f t="shared" ref="AL8:AL39" si="12">IF(AK8=0," ",RANK(AK8,AK$8:AK$107,0))</f>
        <v>40</v>
      </c>
      <c r="AM8" s="12">
        <f>IF(AK8=0," ",IF(AL8=1,"0",0+AL8))</f>
        <v>40</v>
      </c>
      <c r="AN8" s="12">
        <f>IF(AM8=" "," ",IF(AM8="0","0",AM8+1))</f>
        <v>41</v>
      </c>
      <c r="AO8" s="12" t="str">
        <f t="shared" ref="AO8:AO15" si="13">IF(AK8=0,"46"," ")</f>
        <v xml:space="preserve"> </v>
      </c>
      <c r="AP8" s="12">
        <f t="shared" ref="AP8:AP15" si="14">IF(AO8="46","46",IF(AN8=" "," ",IF(AN8=3,AN8-1,AN8)))</f>
        <v>41</v>
      </c>
      <c r="AQ8" s="12">
        <f t="shared" ref="AQ8:AQ39" si="15">IF(AK8=0,MAX($AL$8:$AL$107)+1,IF(AO8="46"," ",IF(AN8=" "," ",IF(AN8=3,AN8-1,AN8))))</f>
        <v>41</v>
      </c>
      <c r="AR8" s="23">
        <f>SUM(AQ8:AQ11)</f>
        <v>165</v>
      </c>
      <c r="AS8" s="23">
        <f>IF(AP8=" "," ",AP8)</f>
        <v>41</v>
      </c>
      <c r="AT8" s="23" t="str">
        <f>IF(AP9=" "," ",AP9)</f>
        <v>46</v>
      </c>
      <c r="AU8" s="23">
        <f>IF(AP10=" "," ",AP10)</f>
        <v>40</v>
      </c>
      <c r="AV8" s="23">
        <f>IF(AP11=" "," ",AP11)</f>
        <v>37</v>
      </c>
      <c r="AW8" s="23">
        <f>IF(AR8=0," ",RANK(AR8,AR$8:AR$107,1))</f>
        <v>12</v>
      </c>
      <c r="AX8" s="14">
        <f>G8+V8+AK8</f>
        <v>440.75146627565982</v>
      </c>
      <c r="AY8" s="12">
        <f t="shared" ref="AY8:AY39" si="16">IF(AX8=0," ",RANK(AX8,AX$8:AX$107,0))</f>
        <v>10</v>
      </c>
      <c r="AZ8" s="24">
        <f>N8+AC8+AR8</f>
        <v>350</v>
      </c>
      <c r="BA8" s="23">
        <f>IF(AZ8=0,0,RANK(AZ8,AZ$8:AZ$107,1))</f>
        <v>8</v>
      </c>
      <c r="BB8" s="4"/>
    </row>
    <row r="9" spans="1:57" ht="15.75" customHeight="1" x14ac:dyDescent="0.2">
      <c r="A9" s="25"/>
      <c r="B9" s="19" t="s">
        <v>51</v>
      </c>
      <c r="C9" s="20"/>
      <c r="D9" s="6">
        <v>88</v>
      </c>
      <c r="E9" s="6">
        <v>94</v>
      </c>
      <c r="F9" s="6">
        <v>82</v>
      </c>
      <c r="G9" s="11">
        <f t="shared" si="0"/>
        <v>264</v>
      </c>
      <c r="H9" s="12">
        <f t="shared" si="1"/>
        <v>17</v>
      </c>
      <c r="I9" s="12">
        <f>IF(G9=0," ",IF(H9=1,"0",0+H9))</f>
        <v>17</v>
      </c>
      <c r="J9" s="12">
        <f t="shared" ref="J9:J75" si="17">IF(I9=" "," ",IF(I9="0","0",I9+1))</f>
        <v>18</v>
      </c>
      <c r="K9" s="12" t="str">
        <f t="shared" si="2"/>
        <v xml:space="preserve"> </v>
      </c>
      <c r="L9" s="12">
        <f t="shared" si="3"/>
        <v>18</v>
      </c>
      <c r="M9" s="12">
        <f t="shared" si="4"/>
        <v>18</v>
      </c>
      <c r="N9" s="23"/>
      <c r="O9" s="23"/>
      <c r="P9" s="23"/>
      <c r="Q9" s="23"/>
      <c r="R9" s="23"/>
      <c r="S9" s="23"/>
      <c r="T9" s="6">
        <v>65</v>
      </c>
      <c r="U9" s="6">
        <v>77</v>
      </c>
      <c r="V9" s="11">
        <f t="shared" si="5"/>
        <v>142</v>
      </c>
      <c r="W9" s="12">
        <f t="shared" si="6"/>
        <v>42</v>
      </c>
      <c r="X9" s="12">
        <f t="shared" si="7"/>
        <v>42</v>
      </c>
      <c r="Y9" s="12">
        <f t="shared" si="8"/>
        <v>43</v>
      </c>
      <c r="Z9" s="12" t="str">
        <f t="shared" si="9"/>
        <v xml:space="preserve"> </v>
      </c>
      <c r="AA9" s="12">
        <f t="shared" si="10"/>
        <v>43</v>
      </c>
      <c r="AB9" s="12">
        <f t="shared" si="11"/>
        <v>43</v>
      </c>
      <c r="AC9" s="23"/>
      <c r="AD9" s="23"/>
      <c r="AE9" s="23"/>
      <c r="AF9" s="23"/>
      <c r="AG9" s="23"/>
      <c r="AH9" s="23"/>
      <c r="AI9" s="6">
        <v>0</v>
      </c>
      <c r="AJ9" s="7">
        <v>0</v>
      </c>
      <c r="AK9" s="13">
        <f t="shared" ref="AK9:AK75" si="18">IF(AJ9=0,0,AI9/AJ9)</f>
        <v>0</v>
      </c>
      <c r="AL9" s="12" t="str">
        <f t="shared" si="12"/>
        <v xml:space="preserve"> </v>
      </c>
      <c r="AM9" s="12" t="str">
        <f t="shared" ref="AM9:AM75" si="19">IF(AK9=0," ",IF(AL9=1,"0",0+AL9))</f>
        <v xml:space="preserve"> </v>
      </c>
      <c r="AN9" s="12" t="str">
        <f t="shared" ref="AN9:AN75" si="20">IF(AM9=" "," ",IF(AM9="0","0",AM9+1))</f>
        <v xml:space="preserve"> </v>
      </c>
      <c r="AO9" s="12" t="str">
        <f t="shared" si="13"/>
        <v>46</v>
      </c>
      <c r="AP9" s="12" t="str">
        <f t="shared" si="14"/>
        <v>46</v>
      </c>
      <c r="AQ9" s="12">
        <f t="shared" si="15"/>
        <v>47</v>
      </c>
      <c r="AR9" s="23"/>
      <c r="AS9" s="23"/>
      <c r="AT9" s="23"/>
      <c r="AU9" s="23"/>
      <c r="AV9" s="23"/>
      <c r="AW9" s="23"/>
      <c r="AX9" s="14">
        <f t="shared" ref="AX9:AX76" si="21">G9+V9+AK9</f>
        <v>406</v>
      </c>
      <c r="AY9" s="12">
        <f t="shared" si="16"/>
        <v>28</v>
      </c>
      <c r="AZ9" s="24"/>
      <c r="BA9" s="23"/>
      <c r="BB9" s="4"/>
    </row>
    <row r="10" spans="1:57" ht="15.75" customHeight="1" x14ac:dyDescent="0.2">
      <c r="A10" s="25"/>
      <c r="B10" s="19" t="s">
        <v>27</v>
      </c>
      <c r="C10" s="20"/>
      <c r="D10" s="6">
        <v>93</v>
      </c>
      <c r="E10" s="6">
        <v>90</v>
      </c>
      <c r="F10" s="6">
        <v>86</v>
      </c>
      <c r="G10" s="11">
        <f t="shared" si="0"/>
        <v>269</v>
      </c>
      <c r="H10" s="12">
        <f t="shared" si="1"/>
        <v>10</v>
      </c>
      <c r="I10" s="12">
        <f t="shared" ref="I10:I75" si="22">IF(G10=0," ",IF(H10=1,"0",0+H10))</f>
        <v>10</v>
      </c>
      <c r="J10" s="12">
        <f t="shared" si="17"/>
        <v>11</v>
      </c>
      <c r="K10" s="12" t="str">
        <f t="shared" si="2"/>
        <v xml:space="preserve"> </v>
      </c>
      <c r="L10" s="12">
        <f t="shared" si="3"/>
        <v>11</v>
      </c>
      <c r="M10" s="12">
        <f t="shared" si="4"/>
        <v>11</v>
      </c>
      <c r="N10" s="23"/>
      <c r="O10" s="23"/>
      <c r="P10" s="23"/>
      <c r="Q10" s="23"/>
      <c r="R10" s="23"/>
      <c r="S10" s="23"/>
      <c r="T10" s="6">
        <v>73</v>
      </c>
      <c r="U10" s="6">
        <v>73</v>
      </c>
      <c r="V10" s="11">
        <f t="shared" si="5"/>
        <v>146</v>
      </c>
      <c r="W10" s="12">
        <f t="shared" si="6"/>
        <v>33</v>
      </c>
      <c r="X10" s="12">
        <f t="shared" si="7"/>
        <v>33</v>
      </c>
      <c r="Y10" s="12">
        <f t="shared" si="8"/>
        <v>34</v>
      </c>
      <c r="Z10" s="12" t="str">
        <f t="shared" si="9"/>
        <v xml:space="preserve"> </v>
      </c>
      <c r="AA10" s="12">
        <f t="shared" si="10"/>
        <v>34</v>
      </c>
      <c r="AB10" s="12">
        <f t="shared" si="11"/>
        <v>34</v>
      </c>
      <c r="AC10" s="23"/>
      <c r="AD10" s="23"/>
      <c r="AE10" s="23"/>
      <c r="AF10" s="23"/>
      <c r="AG10" s="23"/>
      <c r="AH10" s="23"/>
      <c r="AI10" s="6">
        <v>49</v>
      </c>
      <c r="AJ10" s="7">
        <v>62.07</v>
      </c>
      <c r="AK10" s="13">
        <f t="shared" si="18"/>
        <v>0.7894312872563235</v>
      </c>
      <c r="AL10" s="12">
        <f t="shared" si="12"/>
        <v>39</v>
      </c>
      <c r="AM10" s="12">
        <f t="shared" si="19"/>
        <v>39</v>
      </c>
      <c r="AN10" s="12">
        <f t="shared" si="20"/>
        <v>40</v>
      </c>
      <c r="AO10" s="12" t="str">
        <f t="shared" si="13"/>
        <v xml:space="preserve"> </v>
      </c>
      <c r="AP10" s="12">
        <f t="shared" si="14"/>
        <v>40</v>
      </c>
      <c r="AQ10" s="12">
        <f t="shared" si="15"/>
        <v>40</v>
      </c>
      <c r="AR10" s="23"/>
      <c r="AS10" s="23"/>
      <c r="AT10" s="23"/>
      <c r="AU10" s="23"/>
      <c r="AV10" s="23"/>
      <c r="AW10" s="23"/>
      <c r="AX10" s="14">
        <f t="shared" si="21"/>
        <v>415.78943128725632</v>
      </c>
      <c r="AY10" s="12">
        <f t="shared" si="16"/>
        <v>20</v>
      </c>
      <c r="AZ10" s="24"/>
      <c r="BA10" s="23"/>
      <c r="BB10" s="4"/>
      <c r="BE10" s="15"/>
    </row>
    <row r="11" spans="1:57" ht="15.75" customHeight="1" x14ac:dyDescent="0.2">
      <c r="A11" s="25"/>
      <c r="B11" s="19" t="s">
        <v>26</v>
      </c>
      <c r="C11" s="20"/>
      <c r="D11" s="6">
        <v>93</v>
      </c>
      <c r="E11" s="6">
        <v>96</v>
      </c>
      <c r="F11" s="6">
        <v>76</v>
      </c>
      <c r="G11" s="11">
        <f t="shared" si="0"/>
        <v>265</v>
      </c>
      <c r="H11" s="12">
        <f t="shared" si="1"/>
        <v>15</v>
      </c>
      <c r="I11" s="12">
        <f t="shared" si="22"/>
        <v>15</v>
      </c>
      <c r="J11" s="12">
        <f t="shared" si="17"/>
        <v>16</v>
      </c>
      <c r="K11" s="12" t="str">
        <f t="shared" si="2"/>
        <v xml:space="preserve"> </v>
      </c>
      <c r="L11" s="12">
        <f t="shared" si="3"/>
        <v>16</v>
      </c>
      <c r="M11" s="12">
        <f t="shared" si="4"/>
        <v>16</v>
      </c>
      <c r="N11" s="23"/>
      <c r="O11" s="23"/>
      <c r="P11" s="23"/>
      <c r="Q11" s="23"/>
      <c r="R11" s="23"/>
      <c r="S11" s="23"/>
      <c r="T11" s="6">
        <v>76</v>
      </c>
      <c r="U11" s="6">
        <v>67</v>
      </c>
      <c r="V11" s="11">
        <f t="shared" si="5"/>
        <v>143</v>
      </c>
      <c r="W11" s="12">
        <f t="shared" si="6"/>
        <v>38</v>
      </c>
      <c r="X11" s="12">
        <f t="shared" si="7"/>
        <v>38</v>
      </c>
      <c r="Y11" s="12">
        <f t="shared" si="8"/>
        <v>39</v>
      </c>
      <c r="Z11" s="12" t="str">
        <f t="shared" si="9"/>
        <v xml:space="preserve"> </v>
      </c>
      <c r="AA11" s="12">
        <f t="shared" si="10"/>
        <v>39</v>
      </c>
      <c r="AB11" s="12">
        <f t="shared" si="11"/>
        <v>39</v>
      </c>
      <c r="AC11" s="23"/>
      <c r="AD11" s="23"/>
      <c r="AE11" s="23"/>
      <c r="AF11" s="23"/>
      <c r="AG11" s="23"/>
      <c r="AH11" s="23"/>
      <c r="AI11" s="6">
        <v>96</v>
      </c>
      <c r="AJ11" s="7">
        <v>91.1</v>
      </c>
      <c r="AK11" s="13">
        <f t="shared" si="18"/>
        <v>1.0537870472008781</v>
      </c>
      <c r="AL11" s="12">
        <f t="shared" si="12"/>
        <v>36</v>
      </c>
      <c r="AM11" s="12">
        <f t="shared" si="19"/>
        <v>36</v>
      </c>
      <c r="AN11" s="12">
        <f t="shared" si="20"/>
        <v>37</v>
      </c>
      <c r="AO11" s="12" t="str">
        <f t="shared" si="13"/>
        <v xml:space="preserve"> </v>
      </c>
      <c r="AP11" s="12">
        <f t="shared" si="14"/>
        <v>37</v>
      </c>
      <c r="AQ11" s="12">
        <f t="shared" si="15"/>
        <v>37</v>
      </c>
      <c r="AR11" s="23"/>
      <c r="AS11" s="23"/>
      <c r="AT11" s="23"/>
      <c r="AU11" s="23"/>
      <c r="AV11" s="23"/>
      <c r="AW11" s="23"/>
      <c r="AX11" s="14">
        <f t="shared" si="21"/>
        <v>409.0537870472009</v>
      </c>
      <c r="AY11" s="12">
        <f t="shared" si="16"/>
        <v>23</v>
      </c>
      <c r="AZ11" s="24"/>
      <c r="BA11" s="23"/>
      <c r="BB11" s="4"/>
    </row>
    <row r="12" spans="1:57" ht="15.75" customHeight="1" x14ac:dyDescent="0.2">
      <c r="A12" s="25" t="s">
        <v>37</v>
      </c>
      <c r="B12" s="19" t="s">
        <v>25</v>
      </c>
      <c r="C12" s="20"/>
      <c r="D12" s="6">
        <v>90</v>
      </c>
      <c r="E12" s="6">
        <v>89</v>
      </c>
      <c r="F12" s="6">
        <v>90</v>
      </c>
      <c r="G12" s="11">
        <f t="shared" si="0"/>
        <v>269</v>
      </c>
      <c r="H12" s="12">
        <f t="shared" si="1"/>
        <v>10</v>
      </c>
      <c r="I12" s="12">
        <f t="shared" si="22"/>
        <v>10</v>
      </c>
      <c r="J12" s="12">
        <f t="shared" si="17"/>
        <v>11</v>
      </c>
      <c r="K12" s="12" t="str">
        <f t="shared" si="2"/>
        <v xml:space="preserve"> </v>
      </c>
      <c r="L12" s="12">
        <f t="shared" si="3"/>
        <v>11</v>
      </c>
      <c r="M12" s="12">
        <f t="shared" si="4"/>
        <v>11</v>
      </c>
      <c r="N12" s="23">
        <f>SUM(M12:M15)</f>
        <v>88</v>
      </c>
      <c r="O12" s="23">
        <f>IF(L12=" "," ",L12)</f>
        <v>11</v>
      </c>
      <c r="P12" s="23">
        <f>IF(L13=" "," ",L13)</f>
        <v>35</v>
      </c>
      <c r="Q12" s="23">
        <f>IF(L14=" "," ",L14)</f>
        <v>26</v>
      </c>
      <c r="R12" s="23">
        <f>IF(L15=" "," ",L15)</f>
        <v>16</v>
      </c>
      <c r="S12" s="23">
        <f>IF(N12=0," ",RANK(N12,N$8:N$107,1))</f>
        <v>6</v>
      </c>
      <c r="T12" s="6">
        <v>82</v>
      </c>
      <c r="U12" s="6">
        <v>82</v>
      </c>
      <c r="V12" s="11">
        <f t="shared" si="5"/>
        <v>164</v>
      </c>
      <c r="W12" s="12">
        <f t="shared" si="6"/>
        <v>21</v>
      </c>
      <c r="X12" s="12">
        <f t="shared" si="7"/>
        <v>21</v>
      </c>
      <c r="Y12" s="12">
        <f t="shared" si="8"/>
        <v>22</v>
      </c>
      <c r="Z12" s="12" t="str">
        <f t="shared" si="9"/>
        <v xml:space="preserve"> </v>
      </c>
      <c r="AA12" s="12">
        <f t="shared" si="10"/>
        <v>22</v>
      </c>
      <c r="AB12" s="12">
        <f t="shared" si="11"/>
        <v>22</v>
      </c>
      <c r="AC12" s="23">
        <f>SUM(AB12:AB15)</f>
        <v>147</v>
      </c>
      <c r="AD12" s="23">
        <f>IF(AA12=" "," ",AA12)</f>
        <v>22</v>
      </c>
      <c r="AE12" s="23">
        <f>IF(AA13=" "," ",AA13)</f>
        <v>47</v>
      </c>
      <c r="AF12" s="23">
        <f>IF(AA14=" "," ",AA14)</f>
        <v>39</v>
      </c>
      <c r="AG12" s="23">
        <f>IF(AA15=" "," ",AA15)</f>
        <v>39</v>
      </c>
      <c r="AH12" s="23">
        <f>IF(AC12=0," ",RANK(AC12,AC$8:AC$107,1))</f>
        <v>11</v>
      </c>
      <c r="AI12" s="6">
        <v>84</v>
      </c>
      <c r="AJ12" s="7">
        <v>39.619999999999997</v>
      </c>
      <c r="AK12" s="13">
        <f t="shared" si="18"/>
        <v>2.1201413427561837</v>
      </c>
      <c r="AL12" s="12">
        <f t="shared" si="12"/>
        <v>15</v>
      </c>
      <c r="AM12" s="12">
        <f t="shared" si="19"/>
        <v>15</v>
      </c>
      <c r="AN12" s="12">
        <f t="shared" si="20"/>
        <v>16</v>
      </c>
      <c r="AO12" s="12" t="str">
        <f t="shared" si="13"/>
        <v xml:space="preserve"> </v>
      </c>
      <c r="AP12" s="12">
        <f t="shared" si="14"/>
        <v>16</v>
      </c>
      <c r="AQ12" s="12">
        <f t="shared" si="15"/>
        <v>16</v>
      </c>
      <c r="AR12" s="23">
        <f>SUM(AQ12:AQ15)</f>
        <v>105</v>
      </c>
      <c r="AS12" s="23">
        <f>IF(AP12=" "," ",AP12)</f>
        <v>16</v>
      </c>
      <c r="AT12" s="23">
        <f>IF(AP13=" "," ",AP13)</f>
        <v>30</v>
      </c>
      <c r="AU12" s="23">
        <f>IF(AP14=" "," ",AP14)</f>
        <v>17</v>
      </c>
      <c r="AV12" s="23">
        <f>IF(AP15=" "," ",AP15)</f>
        <v>42</v>
      </c>
      <c r="AW12" s="23">
        <f>IF(AR12=0," ",RANK(AR12,AR$8:AR$107,1))</f>
        <v>6</v>
      </c>
      <c r="AX12" s="14">
        <f t="shared" si="21"/>
        <v>435.1201413427562</v>
      </c>
      <c r="AY12" s="12">
        <f t="shared" si="16"/>
        <v>14</v>
      </c>
      <c r="AZ12" s="24">
        <f>N12+AC12+AR12</f>
        <v>340</v>
      </c>
      <c r="BA12" s="23">
        <f>IF(AZ12=0,0,RANK(AZ12,AZ$8:AZ$107,1))</f>
        <v>6</v>
      </c>
      <c r="BB12" s="4"/>
    </row>
    <row r="13" spans="1:57" ht="15.75" customHeight="1" x14ac:dyDescent="0.2">
      <c r="A13" s="25"/>
      <c r="B13" s="19" t="s">
        <v>52</v>
      </c>
      <c r="C13" s="20"/>
      <c r="D13" s="6">
        <v>87</v>
      </c>
      <c r="E13" s="6">
        <v>67</v>
      </c>
      <c r="F13" s="6">
        <v>90</v>
      </c>
      <c r="G13" s="11">
        <f t="shared" si="0"/>
        <v>244</v>
      </c>
      <c r="H13" s="12">
        <f t="shared" si="1"/>
        <v>34</v>
      </c>
      <c r="I13" s="12">
        <f t="shared" si="22"/>
        <v>34</v>
      </c>
      <c r="J13" s="12">
        <f t="shared" si="17"/>
        <v>35</v>
      </c>
      <c r="K13" s="12" t="str">
        <f t="shared" si="2"/>
        <v xml:space="preserve"> </v>
      </c>
      <c r="L13" s="12">
        <f t="shared" si="3"/>
        <v>35</v>
      </c>
      <c r="M13" s="12">
        <f t="shared" si="4"/>
        <v>35</v>
      </c>
      <c r="N13" s="23"/>
      <c r="O13" s="23"/>
      <c r="P13" s="23"/>
      <c r="Q13" s="23"/>
      <c r="R13" s="23"/>
      <c r="S13" s="23"/>
      <c r="T13" s="6">
        <v>60</v>
      </c>
      <c r="U13" s="6">
        <v>70</v>
      </c>
      <c r="V13" s="11">
        <f t="shared" si="5"/>
        <v>130</v>
      </c>
      <c r="W13" s="12">
        <f t="shared" si="6"/>
        <v>46</v>
      </c>
      <c r="X13" s="12">
        <f t="shared" si="7"/>
        <v>46</v>
      </c>
      <c r="Y13" s="12">
        <f t="shared" si="8"/>
        <v>47</v>
      </c>
      <c r="Z13" s="12" t="str">
        <f t="shared" si="9"/>
        <v xml:space="preserve"> </v>
      </c>
      <c r="AA13" s="12">
        <f t="shared" si="10"/>
        <v>47</v>
      </c>
      <c r="AB13" s="12">
        <f t="shared" si="11"/>
        <v>47</v>
      </c>
      <c r="AC13" s="23"/>
      <c r="AD13" s="23"/>
      <c r="AE13" s="23"/>
      <c r="AF13" s="23"/>
      <c r="AG13" s="23"/>
      <c r="AH13" s="23"/>
      <c r="AI13" s="6">
        <v>75</v>
      </c>
      <c r="AJ13" s="7">
        <v>54.89</v>
      </c>
      <c r="AK13" s="13">
        <f t="shared" si="18"/>
        <v>1.3663691018400437</v>
      </c>
      <c r="AL13" s="12">
        <f t="shared" si="12"/>
        <v>29</v>
      </c>
      <c r="AM13" s="12">
        <f t="shared" si="19"/>
        <v>29</v>
      </c>
      <c r="AN13" s="12">
        <f t="shared" si="20"/>
        <v>30</v>
      </c>
      <c r="AO13" s="12" t="str">
        <f t="shared" si="13"/>
        <v xml:space="preserve"> </v>
      </c>
      <c r="AP13" s="12">
        <f t="shared" si="14"/>
        <v>30</v>
      </c>
      <c r="AQ13" s="12">
        <f t="shared" si="15"/>
        <v>30</v>
      </c>
      <c r="AR13" s="23"/>
      <c r="AS13" s="23"/>
      <c r="AT13" s="23"/>
      <c r="AU13" s="23"/>
      <c r="AV13" s="23"/>
      <c r="AW13" s="23"/>
      <c r="AX13" s="14">
        <f t="shared" si="21"/>
        <v>375.36636910184006</v>
      </c>
      <c r="AY13" s="12">
        <f t="shared" si="16"/>
        <v>38</v>
      </c>
      <c r="AZ13" s="24"/>
      <c r="BA13" s="23"/>
      <c r="BB13" s="4"/>
    </row>
    <row r="14" spans="1:57" ht="15.75" customHeight="1" x14ac:dyDescent="0.2">
      <c r="A14" s="25"/>
      <c r="B14" s="19" t="s">
        <v>53</v>
      </c>
      <c r="C14" s="20"/>
      <c r="D14" s="6">
        <v>87</v>
      </c>
      <c r="E14" s="6">
        <v>85</v>
      </c>
      <c r="F14" s="6">
        <v>84</v>
      </c>
      <c r="G14" s="11">
        <f t="shared" si="0"/>
        <v>256</v>
      </c>
      <c r="H14" s="12">
        <f t="shared" si="1"/>
        <v>25</v>
      </c>
      <c r="I14" s="12">
        <f t="shared" si="22"/>
        <v>25</v>
      </c>
      <c r="J14" s="12">
        <f t="shared" si="17"/>
        <v>26</v>
      </c>
      <c r="K14" s="12" t="str">
        <f t="shared" si="2"/>
        <v xml:space="preserve"> </v>
      </c>
      <c r="L14" s="12">
        <f t="shared" si="3"/>
        <v>26</v>
      </c>
      <c r="M14" s="12">
        <f t="shared" si="4"/>
        <v>26</v>
      </c>
      <c r="N14" s="23"/>
      <c r="O14" s="23"/>
      <c r="P14" s="23"/>
      <c r="Q14" s="23"/>
      <c r="R14" s="23"/>
      <c r="S14" s="23"/>
      <c r="T14" s="6">
        <v>78</v>
      </c>
      <c r="U14" s="6">
        <v>65</v>
      </c>
      <c r="V14" s="11">
        <f t="shared" si="5"/>
        <v>143</v>
      </c>
      <c r="W14" s="12">
        <f t="shared" si="6"/>
        <v>38</v>
      </c>
      <c r="X14" s="12">
        <f t="shared" si="7"/>
        <v>38</v>
      </c>
      <c r="Y14" s="12">
        <f t="shared" si="8"/>
        <v>39</v>
      </c>
      <c r="Z14" s="12" t="str">
        <f t="shared" si="9"/>
        <v xml:space="preserve"> </v>
      </c>
      <c r="AA14" s="12">
        <f t="shared" si="10"/>
        <v>39</v>
      </c>
      <c r="AB14" s="12">
        <f t="shared" si="11"/>
        <v>39</v>
      </c>
      <c r="AC14" s="23"/>
      <c r="AD14" s="23"/>
      <c r="AE14" s="23"/>
      <c r="AF14" s="23"/>
      <c r="AG14" s="23"/>
      <c r="AH14" s="23"/>
      <c r="AI14" s="6">
        <v>84</v>
      </c>
      <c r="AJ14" s="7">
        <v>40.81</v>
      </c>
      <c r="AK14" s="13">
        <f t="shared" si="18"/>
        <v>2.0583190394511148</v>
      </c>
      <c r="AL14" s="12">
        <f t="shared" si="12"/>
        <v>16</v>
      </c>
      <c r="AM14" s="12">
        <f t="shared" si="19"/>
        <v>16</v>
      </c>
      <c r="AN14" s="12">
        <f t="shared" si="20"/>
        <v>17</v>
      </c>
      <c r="AO14" s="12" t="str">
        <f t="shared" si="13"/>
        <v xml:space="preserve"> </v>
      </c>
      <c r="AP14" s="12">
        <f t="shared" si="14"/>
        <v>17</v>
      </c>
      <c r="AQ14" s="12">
        <f t="shared" si="15"/>
        <v>17</v>
      </c>
      <c r="AR14" s="23"/>
      <c r="AS14" s="23"/>
      <c r="AT14" s="23"/>
      <c r="AU14" s="23"/>
      <c r="AV14" s="23"/>
      <c r="AW14" s="23"/>
      <c r="AX14" s="14">
        <f t="shared" si="21"/>
        <v>401.05831903945113</v>
      </c>
      <c r="AY14" s="12">
        <f t="shared" si="16"/>
        <v>30</v>
      </c>
      <c r="AZ14" s="24"/>
      <c r="BA14" s="23"/>
      <c r="BB14" s="4"/>
    </row>
    <row r="15" spans="1:57" ht="15.75" customHeight="1" x14ac:dyDescent="0.2">
      <c r="A15" s="25"/>
      <c r="B15" s="19" t="s">
        <v>24</v>
      </c>
      <c r="C15" s="20"/>
      <c r="D15" s="6">
        <v>94</v>
      </c>
      <c r="E15" s="6">
        <v>90</v>
      </c>
      <c r="F15" s="6">
        <v>81</v>
      </c>
      <c r="G15" s="11">
        <f t="shared" si="0"/>
        <v>265</v>
      </c>
      <c r="H15" s="12">
        <f t="shared" si="1"/>
        <v>15</v>
      </c>
      <c r="I15" s="12">
        <f t="shared" si="22"/>
        <v>15</v>
      </c>
      <c r="J15" s="12">
        <f t="shared" si="17"/>
        <v>16</v>
      </c>
      <c r="K15" s="12" t="str">
        <f t="shared" si="2"/>
        <v xml:space="preserve"> </v>
      </c>
      <c r="L15" s="12">
        <f t="shared" si="3"/>
        <v>16</v>
      </c>
      <c r="M15" s="12">
        <f t="shared" si="4"/>
        <v>16</v>
      </c>
      <c r="N15" s="23"/>
      <c r="O15" s="23"/>
      <c r="P15" s="23"/>
      <c r="Q15" s="23"/>
      <c r="R15" s="23"/>
      <c r="S15" s="23"/>
      <c r="T15" s="6">
        <v>70</v>
      </c>
      <c r="U15" s="6">
        <v>73</v>
      </c>
      <c r="V15" s="11">
        <f t="shared" si="5"/>
        <v>143</v>
      </c>
      <c r="W15" s="12">
        <f t="shared" si="6"/>
        <v>38</v>
      </c>
      <c r="X15" s="12">
        <f t="shared" si="7"/>
        <v>38</v>
      </c>
      <c r="Y15" s="12">
        <f t="shared" si="8"/>
        <v>39</v>
      </c>
      <c r="Z15" s="12" t="str">
        <f t="shared" si="9"/>
        <v xml:space="preserve"> </v>
      </c>
      <c r="AA15" s="12">
        <f t="shared" si="10"/>
        <v>39</v>
      </c>
      <c r="AB15" s="12">
        <f t="shared" si="11"/>
        <v>39</v>
      </c>
      <c r="AC15" s="23"/>
      <c r="AD15" s="23"/>
      <c r="AE15" s="23"/>
      <c r="AF15" s="23"/>
      <c r="AG15" s="23"/>
      <c r="AH15" s="23"/>
      <c r="AI15" s="6">
        <v>60</v>
      </c>
      <c r="AJ15" s="7">
        <v>87.33</v>
      </c>
      <c r="AK15" s="13">
        <f t="shared" si="18"/>
        <v>0.68704912401236695</v>
      </c>
      <c r="AL15" s="12">
        <f t="shared" si="12"/>
        <v>41</v>
      </c>
      <c r="AM15" s="12">
        <f t="shared" si="19"/>
        <v>41</v>
      </c>
      <c r="AN15" s="12">
        <f t="shared" si="20"/>
        <v>42</v>
      </c>
      <c r="AO15" s="12" t="str">
        <f t="shared" si="13"/>
        <v xml:space="preserve"> </v>
      </c>
      <c r="AP15" s="12">
        <f t="shared" si="14"/>
        <v>42</v>
      </c>
      <c r="AQ15" s="12">
        <f t="shared" si="15"/>
        <v>42</v>
      </c>
      <c r="AR15" s="23"/>
      <c r="AS15" s="23"/>
      <c r="AT15" s="23"/>
      <c r="AU15" s="23"/>
      <c r="AV15" s="23"/>
      <c r="AW15" s="23"/>
      <c r="AX15" s="14">
        <f t="shared" si="21"/>
        <v>408.68704912401239</v>
      </c>
      <c r="AY15" s="12">
        <f t="shared" si="16"/>
        <v>25</v>
      </c>
      <c r="AZ15" s="24"/>
      <c r="BA15" s="23"/>
      <c r="BB15" s="4"/>
    </row>
    <row r="16" spans="1:57" ht="15.75" customHeight="1" x14ac:dyDescent="0.2">
      <c r="A16" s="25" t="s">
        <v>36</v>
      </c>
      <c r="B16" s="17" t="s">
        <v>28</v>
      </c>
      <c r="C16" s="18"/>
      <c r="D16" s="6">
        <v>68</v>
      </c>
      <c r="E16" s="6">
        <v>92</v>
      </c>
      <c r="F16" s="6">
        <v>59</v>
      </c>
      <c r="G16" s="11">
        <f t="shared" ref="G16:G75" si="23">SUM(D16:F16)</f>
        <v>219</v>
      </c>
      <c r="H16" s="12">
        <f t="shared" si="1"/>
        <v>42</v>
      </c>
      <c r="I16" s="12">
        <f t="shared" si="22"/>
        <v>42</v>
      </c>
      <c r="J16" s="12">
        <f t="shared" si="17"/>
        <v>43</v>
      </c>
      <c r="K16" s="12" t="str">
        <f>IF(G16=0,"46"," ")</f>
        <v xml:space="preserve"> </v>
      </c>
      <c r="L16" s="12">
        <f>IF(K16="46","46",IF(J16=" "," ",IF(J16=3,J16-1,J16)))</f>
        <v>43</v>
      </c>
      <c r="M16" s="12">
        <f t="shared" si="4"/>
        <v>43</v>
      </c>
      <c r="N16" s="23">
        <f>SUM(M16:M19)</f>
        <v>154</v>
      </c>
      <c r="O16" s="23">
        <f>IF(L16=" "," ",L16)</f>
        <v>43</v>
      </c>
      <c r="P16" s="23">
        <f>IF(L17=" "," ",L17)</f>
        <v>39</v>
      </c>
      <c r="Q16" s="23">
        <f>IF(L18=" "," ",L18)</f>
        <v>20</v>
      </c>
      <c r="R16" s="23" t="str">
        <f>IF(L19=" "," ",L19)</f>
        <v>46</v>
      </c>
      <c r="S16" s="23">
        <f>IF(N16=0," ",RANK(N16,N$8:N$107,1))</f>
        <v>11</v>
      </c>
      <c r="T16" s="6">
        <v>83</v>
      </c>
      <c r="U16" s="6">
        <v>63</v>
      </c>
      <c r="V16" s="11">
        <f>T16+U16</f>
        <v>146</v>
      </c>
      <c r="W16" s="12">
        <f t="shared" si="6"/>
        <v>33</v>
      </c>
      <c r="X16" s="12">
        <f>IF(V16=0," ",IF(W16=1,"0",0+W16))</f>
        <v>33</v>
      </c>
      <c r="Y16" s="12">
        <f t="shared" si="8"/>
        <v>34</v>
      </c>
      <c r="Z16" s="12" t="str">
        <f>IF(V16=0,"46"," ")</f>
        <v xml:space="preserve"> </v>
      </c>
      <c r="AA16" s="12">
        <f>IF(Z16="46","46",IF(Y16=" "," ",IF(Y16=3,Y16-1,Y16)))</f>
        <v>34</v>
      </c>
      <c r="AB16" s="12">
        <f t="shared" si="11"/>
        <v>34</v>
      </c>
      <c r="AC16" s="23">
        <f>SUM(AB16:AB19)</f>
        <v>148</v>
      </c>
      <c r="AD16" s="23">
        <f>IF(AA16=" "," ",AA16)</f>
        <v>34</v>
      </c>
      <c r="AE16" s="23">
        <f>IF(AA17=" "," ",AA17)</f>
        <v>50</v>
      </c>
      <c r="AF16" s="23">
        <f>IF(AA18=" "," ",AA18)</f>
        <v>33</v>
      </c>
      <c r="AG16" s="23">
        <f>IF(AA19=" "," ",AA19)</f>
        <v>31</v>
      </c>
      <c r="AH16" s="23">
        <f>IF(AC16=0," ",RANK(AC16,AC$8:AC$107,1))</f>
        <v>12</v>
      </c>
      <c r="AI16" s="6">
        <v>77</v>
      </c>
      <c r="AJ16" s="7">
        <v>70</v>
      </c>
      <c r="AK16" s="13">
        <f t="shared" si="18"/>
        <v>1.1000000000000001</v>
      </c>
      <c r="AL16" s="12">
        <f t="shared" si="12"/>
        <v>34</v>
      </c>
      <c r="AM16" s="12">
        <f t="shared" si="19"/>
        <v>34</v>
      </c>
      <c r="AN16" s="12">
        <f t="shared" si="20"/>
        <v>35</v>
      </c>
      <c r="AO16" s="12" t="str">
        <f>IF(AK16=0,"46"," ")</f>
        <v xml:space="preserve"> </v>
      </c>
      <c r="AP16" s="12">
        <f>IF(AO16="46","46",IF(AN16=" "," ",IF(AN16=3,AN16-1,AN16)))</f>
        <v>35</v>
      </c>
      <c r="AQ16" s="12">
        <f t="shared" si="15"/>
        <v>35</v>
      </c>
      <c r="AR16" s="23">
        <f>SUM(AQ16:AQ19)</f>
        <v>167</v>
      </c>
      <c r="AS16" s="23">
        <f>IF(AP16=" "," ",AP16)</f>
        <v>35</v>
      </c>
      <c r="AT16" s="23">
        <f>IF(AP17=" "," ",AP17)</f>
        <v>38</v>
      </c>
      <c r="AU16" s="23" t="str">
        <f>IF(AP18=" "," ",AP18)</f>
        <v>46</v>
      </c>
      <c r="AV16" s="23" t="str">
        <f>IF(AP19=" "," ",AP19)</f>
        <v>46</v>
      </c>
      <c r="AW16" s="23">
        <f>IF(AR16=0," ",RANK(AR16,AR$8:AR$107,1))</f>
        <v>13</v>
      </c>
      <c r="AX16" s="14">
        <f t="shared" si="21"/>
        <v>366.1</v>
      </c>
      <c r="AY16" s="12">
        <f t="shared" si="16"/>
        <v>40</v>
      </c>
      <c r="AZ16" s="24">
        <f>N16+AC16+AR16</f>
        <v>469</v>
      </c>
      <c r="BA16" s="23">
        <f>IF(AZ16=0,0,RANK(AZ16,AZ$8:AZ$107,1))</f>
        <v>12</v>
      </c>
      <c r="BB16" s="4"/>
    </row>
    <row r="17" spans="1:54" ht="15.75" customHeight="1" x14ac:dyDescent="0.2">
      <c r="A17" s="25"/>
      <c r="B17" s="17" t="s">
        <v>54</v>
      </c>
      <c r="C17" s="18"/>
      <c r="D17" s="6">
        <v>81</v>
      </c>
      <c r="E17" s="6">
        <v>79</v>
      </c>
      <c r="F17" s="6">
        <v>75</v>
      </c>
      <c r="G17" s="11">
        <f t="shared" si="23"/>
        <v>235</v>
      </c>
      <c r="H17" s="12">
        <f t="shared" si="1"/>
        <v>38</v>
      </c>
      <c r="I17" s="12">
        <f t="shared" si="22"/>
        <v>38</v>
      </c>
      <c r="J17" s="12">
        <f t="shared" si="17"/>
        <v>39</v>
      </c>
      <c r="K17" s="12" t="str">
        <f t="shared" ref="K17:K75" si="24">IF(G17=0,"46"," ")</f>
        <v xml:space="preserve"> </v>
      </c>
      <c r="L17" s="12">
        <f t="shared" ref="L17:L75" si="25">IF(K17="46","46",IF(J17=" "," ",IF(J17=3,J17-1,J17)))</f>
        <v>39</v>
      </c>
      <c r="M17" s="12">
        <f t="shared" si="4"/>
        <v>39</v>
      </c>
      <c r="N17" s="23"/>
      <c r="O17" s="23"/>
      <c r="P17" s="23"/>
      <c r="Q17" s="23"/>
      <c r="R17" s="23"/>
      <c r="S17" s="23"/>
      <c r="T17" s="6">
        <v>61</v>
      </c>
      <c r="U17" s="6">
        <v>58</v>
      </c>
      <c r="V17" s="11">
        <f t="shared" ref="V17:V75" si="26">T17+U17</f>
        <v>119</v>
      </c>
      <c r="W17" s="12">
        <f t="shared" si="6"/>
        <v>49</v>
      </c>
      <c r="X17" s="12">
        <f t="shared" ref="X17:X75" si="27">IF(V17=0," ",IF(W17=1,"0",0+W17))</f>
        <v>49</v>
      </c>
      <c r="Y17" s="12">
        <f t="shared" si="8"/>
        <v>50</v>
      </c>
      <c r="Z17" s="12" t="str">
        <f t="shared" ref="Z17:Z75" si="28">IF(V17=0,"46"," ")</f>
        <v xml:space="preserve"> </v>
      </c>
      <c r="AA17" s="12">
        <f t="shared" ref="AA17:AA75" si="29">IF(Z17="46","46",IF(Y17=" "," ",IF(Y17=3,Y17-1,Y17)))</f>
        <v>50</v>
      </c>
      <c r="AB17" s="12">
        <f t="shared" si="11"/>
        <v>50</v>
      </c>
      <c r="AC17" s="23"/>
      <c r="AD17" s="23"/>
      <c r="AE17" s="23"/>
      <c r="AF17" s="23"/>
      <c r="AG17" s="23"/>
      <c r="AH17" s="23"/>
      <c r="AI17" s="6">
        <v>56</v>
      </c>
      <c r="AJ17" s="7">
        <v>53.6</v>
      </c>
      <c r="AK17" s="13">
        <f t="shared" si="18"/>
        <v>1.044776119402985</v>
      </c>
      <c r="AL17" s="12">
        <f t="shared" si="12"/>
        <v>37</v>
      </c>
      <c r="AM17" s="12">
        <f t="shared" si="19"/>
        <v>37</v>
      </c>
      <c r="AN17" s="12">
        <f t="shared" si="20"/>
        <v>38</v>
      </c>
      <c r="AO17" s="12" t="str">
        <f t="shared" ref="AO17:AO75" si="30">IF(AK17=0,"46"," ")</f>
        <v xml:space="preserve"> </v>
      </c>
      <c r="AP17" s="12">
        <f t="shared" ref="AP17:AP75" si="31">IF(AO17="46","46",IF(AN17=" "," ",IF(AN17=3,AN17-1,AN17)))</f>
        <v>38</v>
      </c>
      <c r="AQ17" s="12">
        <f t="shared" si="15"/>
        <v>38</v>
      </c>
      <c r="AR17" s="23"/>
      <c r="AS17" s="23"/>
      <c r="AT17" s="23"/>
      <c r="AU17" s="23"/>
      <c r="AV17" s="23"/>
      <c r="AW17" s="23"/>
      <c r="AX17" s="14">
        <f t="shared" si="21"/>
        <v>355.04477611940297</v>
      </c>
      <c r="AY17" s="12">
        <f t="shared" si="16"/>
        <v>43</v>
      </c>
      <c r="AZ17" s="24"/>
      <c r="BA17" s="23"/>
      <c r="BB17" s="4"/>
    </row>
    <row r="18" spans="1:54" ht="15.75" customHeight="1" x14ac:dyDescent="0.2">
      <c r="A18" s="25"/>
      <c r="B18" s="19" t="s">
        <v>55</v>
      </c>
      <c r="C18" s="20"/>
      <c r="D18" s="6">
        <v>95</v>
      </c>
      <c r="E18" s="6">
        <v>91</v>
      </c>
      <c r="F18" s="6">
        <v>75</v>
      </c>
      <c r="G18" s="11">
        <f t="shared" si="23"/>
        <v>261</v>
      </c>
      <c r="H18" s="12">
        <f t="shared" si="1"/>
        <v>19</v>
      </c>
      <c r="I18" s="12">
        <f t="shared" si="22"/>
        <v>19</v>
      </c>
      <c r="J18" s="12">
        <f t="shared" si="17"/>
        <v>20</v>
      </c>
      <c r="K18" s="12" t="str">
        <f t="shared" si="24"/>
        <v xml:space="preserve"> </v>
      </c>
      <c r="L18" s="12">
        <f t="shared" si="25"/>
        <v>20</v>
      </c>
      <c r="M18" s="12">
        <f t="shared" si="4"/>
        <v>20</v>
      </c>
      <c r="N18" s="23"/>
      <c r="O18" s="23"/>
      <c r="P18" s="23"/>
      <c r="Q18" s="23"/>
      <c r="R18" s="23"/>
      <c r="S18" s="23"/>
      <c r="T18" s="6">
        <v>60</v>
      </c>
      <c r="U18" s="6">
        <v>88</v>
      </c>
      <c r="V18" s="11">
        <f t="shared" si="26"/>
        <v>148</v>
      </c>
      <c r="W18" s="12">
        <f t="shared" si="6"/>
        <v>32</v>
      </c>
      <c r="X18" s="12">
        <f t="shared" si="27"/>
        <v>32</v>
      </c>
      <c r="Y18" s="12">
        <f t="shared" si="8"/>
        <v>33</v>
      </c>
      <c r="Z18" s="12" t="str">
        <f t="shared" si="28"/>
        <v xml:space="preserve"> </v>
      </c>
      <c r="AA18" s="12">
        <f t="shared" si="29"/>
        <v>33</v>
      </c>
      <c r="AB18" s="12">
        <f t="shared" si="11"/>
        <v>33</v>
      </c>
      <c r="AC18" s="23"/>
      <c r="AD18" s="23"/>
      <c r="AE18" s="23"/>
      <c r="AF18" s="23"/>
      <c r="AG18" s="23"/>
      <c r="AH18" s="23"/>
      <c r="AI18" s="6">
        <v>0</v>
      </c>
      <c r="AJ18" s="7">
        <v>0</v>
      </c>
      <c r="AK18" s="13">
        <f t="shared" si="18"/>
        <v>0</v>
      </c>
      <c r="AL18" s="12" t="str">
        <f t="shared" si="12"/>
        <v xml:space="preserve"> </v>
      </c>
      <c r="AM18" s="12" t="str">
        <f t="shared" si="19"/>
        <v xml:space="preserve"> </v>
      </c>
      <c r="AN18" s="12" t="str">
        <f t="shared" si="20"/>
        <v xml:space="preserve"> </v>
      </c>
      <c r="AO18" s="12" t="str">
        <f t="shared" si="30"/>
        <v>46</v>
      </c>
      <c r="AP18" s="12" t="str">
        <f t="shared" si="31"/>
        <v>46</v>
      </c>
      <c r="AQ18" s="12">
        <f t="shared" si="15"/>
        <v>47</v>
      </c>
      <c r="AR18" s="23"/>
      <c r="AS18" s="23"/>
      <c r="AT18" s="23"/>
      <c r="AU18" s="23"/>
      <c r="AV18" s="23"/>
      <c r="AW18" s="23"/>
      <c r="AX18" s="14">
        <f t="shared" si="21"/>
        <v>409</v>
      </c>
      <c r="AY18" s="12">
        <f t="shared" si="16"/>
        <v>24</v>
      </c>
      <c r="AZ18" s="24"/>
      <c r="BA18" s="23"/>
      <c r="BB18" s="4"/>
    </row>
    <row r="19" spans="1:54" ht="15.75" customHeight="1" x14ac:dyDescent="0.2">
      <c r="A19" s="25"/>
      <c r="B19" s="19" t="s">
        <v>57</v>
      </c>
      <c r="C19" s="20"/>
      <c r="D19" s="6">
        <v>0</v>
      </c>
      <c r="E19" s="6">
        <v>0</v>
      </c>
      <c r="F19" s="6">
        <v>0</v>
      </c>
      <c r="G19" s="11">
        <f t="shared" si="23"/>
        <v>0</v>
      </c>
      <c r="H19" s="12" t="str">
        <f t="shared" si="1"/>
        <v xml:space="preserve"> </v>
      </c>
      <c r="I19" s="12" t="str">
        <f t="shared" si="22"/>
        <v xml:space="preserve"> </v>
      </c>
      <c r="J19" s="12" t="str">
        <f t="shared" si="17"/>
        <v xml:space="preserve"> </v>
      </c>
      <c r="K19" s="12" t="str">
        <f t="shared" si="24"/>
        <v>46</v>
      </c>
      <c r="L19" s="12" t="str">
        <f t="shared" si="25"/>
        <v>46</v>
      </c>
      <c r="M19" s="12">
        <f t="shared" si="4"/>
        <v>52</v>
      </c>
      <c r="N19" s="23"/>
      <c r="O19" s="23"/>
      <c r="P19" s="23"/>
      <c r="Q19" s="23"/>
      <c r="R19" s="23"/>
      <c r="S19" s="23"/>
      <c r="T19" s="6">
        <v>80</v>
      </c>
      <c r="U19" s="6">
        <v>69</v>
      </c>
      <c r="V19" s="11">
        <f t="shared" si="26"/>
        <v>149</v>
      </c>
      <c r="W19" s="12">
        <f t="shared" si="6"/>
        <v>30</v>
      </c>
      <c r="X19" s="12">
        <f t="shared" si="27"/>
        <v>30</v>
      </c>
      <c r="Y19" s="12">
        <f t="shared" si="8"/>
        <v>31</v>
      </c>
      <c r="Z19" s="12" t="str">
        <f t="shared" si="28"/>
        <v xml:space="preserve"> </v>
      </c>
      <c r="AA19" s="12">
        <f t="shared" si="29"/>
        <v>31</v>
      </c>
      <c r="AB19" s="12">
        <f t="shared" si="11"/>
        <v>31</v>
      </c>
      <c r="AC19" s="23"/>
      <c r="AD19" s="23"/>
      <c r="AE19" s="23"/>
      <c r="AF19" s="23"/>
      <c r="AG19" s="23"/>
      <c r="AH19" s="23"/>
      <c r="AI19" s="6">
        <v>0</v>
      </c>
      <c r="AJ19" s="7">
        <v>0</v>
      </c>
      <c r="AK19" s="13">
        <f t="shared" si="18"/>
        <v>0</v>
      </c>
      <c r="AL19" s="12" t="str">
        <f t="shared" si="12"/>
        <v xml:space="preserve"> </v>
      </c>
      <c r="AM19" s="12" t="str">
        <f t="shared" si="19"/>
        <v xml:space="preserve"> </v>
      </c>
      <c r="AN19" s="12" t="str">
        <f t="shared" si="20"/>
        <v xml:space="preserve"> </v>
      </c>
      <c r="AO19" s="12" t="str">
        <f t="shared" si="30"/>
        <v>46</v>
      </c>
      <c r="AP19" s="12" t="str">
        <f t="shared" si="31"/>
        <v>46</v>
      </c>
      <c r="AQ19" s="12">
        <f t="shared" si="15"/>
        <v>47</v>
      </c>
      <c r="AR19" s="23"/>
      <c r="AS19" s="23"/>
      <c r="AT19" s="23"/>
      <c r="AU19" s="23"/>
      <c r="AV19" s="23"/>
      <c r="AW19" s="23"/>
      <c r="AX19" s="14">
        <f t="shared" si="21"/>
        <v>149</v>
      </c>
      <c r="AY19" s="12">
        <f t="shared" si="16"/>
        <v>52</v>
      </c>
      <c r="AZ19" s="24"/>
      <c r="BA19" s="23"/>
      <c r="BB19" s="4"/>
    </row>
    <row r="20" spans="1:54" ht="15.75" customHeight="1" x14ac:dyDescent="0.2">
      <c r="A20" s="25" t="s">
        <v>59</v>
      </c>
      <c r="B20" s="17" t="s">
        <v>32</v>
      </c>
      <c r="C20" s="18"/>
      <c r="D20" s="6">
        <v>95</v>
      </c>
      <c r="E20" s="6">
        <v>88</v>
      </c>
      <c r="F20" s="6">
        <v>94</v>
      </c>
      <c r="G20" s="11">
        <f t="shared" si="23"/>
        <v>277</v>
      </c>
      <c r="H20" s="12">
        <f t="shared" si="1"/>
        <v>4</v>
      </c>
      <c r="I20" s="12">
        <f t="shared" si="22"/>
        <v>4</v>
      </c>
      <c r="J20" s="12">
        <f t="shared" si="17"/>
        <v>5</v>
      </c>
      <c r="K20" s="12" t="str">
        <f t="shared" si="24"/>
        <v xml:space="preserve"> </v>
      </c>
      <c r="L20" s="12">
        <f t="shared" si="25"/>
        <v>5</v>
      </c>
      <c r="M20" s="12">
        <f t="shared" si="4"/>
        <v>5</v>
      </c>
      <c r="N20" s="23">
        <f>SUM(M20:M23)</f>
        <v>81</v>
      </c>
      <c r="O20" s="23">
        <f>IF(L20=" "," ",L20)</f>
        <v>5</v>
      </c>
      <c r="P20" s="23">
        <f>IF(L21=" "," ",L21)</f>
        <v>37</v>
      </c>
      <c r="Q20" s="23">
        <f>IF(L22=" "," ",L22)</f>
        <v>21</v>
      </c>
      <c r="R20" s="23">
        <f>IF(L23=" "," ",L23)</f>
        <v>18</v>
      </c>
      <c r="S20" s="23">
        <f>IF(N20=0," ",RANK(N20,N$8:N$107,1))</f>
        <v>4</v>
      </c>
      <c r="T20" s="6">
        <v>81</v>
      </c>
      <c r="U20" s="6">
        <v>91</v>
      </c>
      <c r="V20" s="11">
        <f t="shared" si="26"/>
        <v>172</v>
      </c>
      <c r="W20" s="12">
        <f t="shared" si="6"/>
        <v>9</v>
      </c>
      <c r="X20" s="12">
        <f t="shared" si="27"/>
        <v>9</v>
      </c>
      <c r="Y20" s="12">
        <f t="shared" si="8"/>
        <v>10</v>
      </c>
      <c r="Z20" s="12" t="str">
        <f t="shared" si="28"/>
        <v xml:space="preserve"> </v>
      </c>
      <c r="AA20" s="12">
        <f t="shared" si="29"/>
        <v>10</v>
      </c>
      <c r="AB20" s="12">
        <f t="shared" si="11"/>
        <v>10</v>
      </c>
      <c r="AC20" s="23">
        <f>SUM(AB20:AB23)</f>
        <v>66</v>
      </c>
      <c r="AD20" s="23">
        <f>IF(AA20=" "," ",AA20)</f>
        <v>10</v>
      </c>
      <c r="AE20" s="23">
        <f>IF(AA21=" "," ",AA21)</f>
        <v>24</v>
      </c>
      <c r="AF20" s="23">
        <f>IF(AA22=" "," ",AA22)</f>
        <v>20</v>
      </c>
      <c r="AG20" s="23">
        <f>IF(AA23=" "," ",AA23)</f>
        <v>12</v>
      </c>
      <c r="AH20" s="23">
        <f>IF(AC20=0," ",RANK(AC20,AC$8:AC$107,1))</f>
        <v>3</v>
      </c>
      <c r="AI20" s="6">
        <v>81</v>
      </c>
      <c r="AJ20" s="7">
        <v>66.319999999999993</v>
      </c>
      <c r="AK20" s="13">
        <f t="shared" ref="AK20:AK27" si="32">IF(AJ20=0,0,AI20/AJ20)</f>
        <v>1.221351025331725</v>
      </c>
      <c r="AL20" s="12">
        <f t="shared" si="12"/>
        <v>32</v>
      </c>
      <c r="AM20" s="12">
        <f t="shared" si="19"/>
        <v>32</v>
      </c>
      <c r="AN20" s="12">
        <f t="shared" si="20"/>
        <v>33</v>
      </c>
      <c r="AO20" s="12" t="str">
        <f t="shared" si="30"/>
        <v xml:space="preserve"> </v>
      </c>
      <c r="AP20" s="12">
        <f t="shared" si="31"/>
        <v>33</v>
      </c>
      <c r="AQ20" s="12">
        <f t="shared" si="15"/>
        <v>33</v>
      </c>
      <c r="AR20" s="23">
        <f>SUM(AQ20:AQ23)</f>
        <v>125</v>
      </c>
      <c r="AS20" s="23">
        <f>IF(AP20=" "," ",AP20)</f>
        <v>33</v>
      </c>
      <c r="AT20" s="23">
        <f>IF(AP21=" "," ",AP21)</f>
        <v>18</v>
      </c>
      <c r="AU20" s="23">
        <f>IF(AP22=" "," ",AP22)</f>
        <v>43</v>
      </c>
      <c r="AV20" s="23">
        <f>IF(AP23=" "," ",AP23)</f>
        <v>31</v>
      </c>
      <c r="AW20" s="23">
        <f>IF(AR20=0," ",RANK(AR20,AR$8:AR$107,1))</f>
        <v>9</v>
      </c>
      <c r="AX20" s="14">
        <f t="shared" si="21"/>
        <v>450.22135102533173</v>
      </c>
      <c r="AY20" s="12">
        <f t="shared" si="16"/>
        <v>4</v>
      </c>
      <c r="AZ20" s="24">
        <f>N20+AC20+AR20</f>
        <v>272</v>
      </c>
      <c r="BA20" s="23">
        <f>IF(AZ20=0,0,RANK(AZ20,AZ$8:AZ$107,1))</f>
        <v>4</v>
      </c>
      <c r="BB20" s="4"/>
    </row>
    <row r="21" spans="1:54" ht="15.75" customHeight="1" x14ac:dyDescent="0.2">
      <c r="A21" s="25"/>
      <c r="B21" s="17" t="s">
        <v>62</v>
      </c>
      <c r="C21" s="18"/>
      <c r="D21" s="6">
        <v>86</v>
      </c>
      <c r="E21" s="6">
        <v>73</v>
      </c>
      <c r="F21" s="6">
        <v>82</v>
      </c>
      <c r="G21" s="11">
        <f t="shared" si="23"/>
        <v>241</v>
      </c>
      <c r="H21" s="12">
        <f t="shared" si="1"/>
        <v>36</v>
      </c>
      <c r="I21" s="12">
        <f t="shared" si="22"/>
        <v>36</v>
      </c>
      <c r="J21" s="12">
        <f t="shared" si="17"/>
        <v>37</v>
      </c>
      <c r="K21" s="12" t="str">
        <f t="shared" si="24"/>
        <v xml:space="preserve"> </v>
      </c>
      <c r="L21" s="12">
        <f t="shared" si="25"/>
        <v>37</v>
      </c>
      <c r="M21" s="12">
        <f t="shared" si="4"/>
        <v>37</v>
      </c>
      <c r="N21" s="23"/>
      <c r="O21" s="23"/>
      <c r="P21" s="23"/>
      <c r="Q21" s="23"/>
      <c r="R21" s="23"/>
      <c r="S21" s="23"/>
      <c r="T21" s="6">
        <v>77</v>
      </c>
      <c r="U21" s="6">
        <v>82</v>
      </c>
      <c r="V21" s="11">
        <f t="shared" si="26"/>
        <v>159</v>
      </c>
      <c r="W21" s="12">
        <f t="shared" si="6"/>
        <v>23</v>
      </c>
      <c r="X21" s="12">
        <f t="shared" si="27"/>
        <v>23</v>
      </c>
      <c r="Y21" s="12">
        <f t="shared" si="8"/>
        <v>24</v>
      </c>
      <c r="Z21" s="12" t="str">
        <f t="shared" si="28"/>
        <v xml:space="preserve"> </v>
      </c>
      <c r="AA21" s="12">
        <f t="shared" si="29"/>
        <v>24</v>
      </c>
      <c r="AB21" s="12">
        <f t="shared" si="11"/>
        <v>24</v>
      </c>
      <c r="AC21" s="23"/>
      <c r="AD21" s="23"/>
      <c r="AE21" s="23"/>
      <c r="AF21" s="23"/>
      <c r="AG21" s="23"/>
      <c r="AH21" s="23"/>
      <c r="AI21" s="6">
        <v>83</v>
      </c>
      <c r="AJ21" s="7">
        <v>41.81</v>
      </c>
      <c r="AK21" s="13">
        <f t="shared" si="32"/>
        <v>1.9851710117196841</v>
      </c>
      <c r="AL21" s="12">
        <f t="shared" si="12"/>
        <v>17</v>
      </c>
      <c r="AM21" s="12">
        <f t="shared" si="19"/>
        <v>17</v>
      </c>
      <c r="AN21" s="12">
        <f t="shared" si="20"/>
        <v>18</v>
      </c>
      <c r="AO21" s="12" t="str">
        <f t="shared" si="30"/>
        <v xml:space="preserve"> </v>
      </c>
      <c r="AP21" s="12">
        <f t="shared" si="31"/>
        <v>18</v>
      </c>
      <c r="AQ21" s="12">
        <f t="shared" si="15"/>
        <v>18</v>
      </c>
      <c r="AR21" s="23"/>
      <c r="AS21" s="23"/>
      <c r="AT21" s="23"/>
      <c r="AU21" s="23"/>
      <c r="AV21" s="23"/>
      <c r="AW21" s="23"/>
      <c r="AX21" s="14">
        <f t="shared" si="21"/>
        <v>401.98517101171967</v>
      </c>
      <c r="AY21" s="12">
        <f t="shared" si="16"/>
        <v>29</v>
      </c>
      <c r="AZ21" s="24"/>
      <c r="BA21" s="23"/>
      <c r="BB21" s="4"/>
    </row>
    <row r="22" spans="1:54" ht="15.75" customHeight="1" x14ac:dyDescent="0.2">
      <c r="A22" s="25"/>
      <c r="B22" s="19" t="s">
        <v>40</v>
      </c>
      <c r="C22" s="20"/>
      <c r="D22" s="6">
        <v>87</v>
      </c>
      <c r="E22" s="6">
        <v>92</v>
      </c>
      <c r="F22" s="6">
        <v>81</v>
      </c>
      <c r="G22" s="11">
        <f t="shared" si="23"/>
        <v>260</v>
      </c>
      <c r="H22" s="12">
        <f t="shared" si="1"/>
        <v>20</v>
      </c>
      <c r="I22" s="12">
        <f t="shared" si="22"/>
        <v>20</v>
      </c>
      <c r="J22" s="12">
        <f t="shared" si="17"/>
        <v>21</v>
      </c>
      <c r="K22" s="12" t="str">
        <f t="shared" si="24"/>
        <v xml:space="preserve"> </v>
      </c>
      <c r="L22" s="12">
        <f t="shared" si="25"/>
        <v>21</v>
      </c>
      <c r="M22" s="12">
        <f t="shared" si="4"/>
        <v>21</v>
      </c>
      <c r="N22" s="23"/>
      <c r="O22" s="23"/>
      <c r="P22" s="23"/>
      <c r="Q22" s="23"/>
      <c r="R22" s="23"/>
      <c r="S22" s="23"/>
      <c r="T22" s="6">
        <v>80</v>
      </c>
      <c r="U22" s="6">
        <v>85</v>
      </c>
      <c r="V22" s="11">
        <f t="shared" si="26"/>
        <v>165</v>
      </c>
      <c r="W22" s="12">
        <f t="shared" si="6"/>
        <v>19</v>
      </c>
      <c r="X22" s="12">
        <f t="shared" si="27"/>
        <v>19</v>
      </c>
      <c r="Y22" s="12">
        <f t="shared" si="8"/>
        <v>20</v>
      </c>
      <c r="Z22" s="12" t="str">
        <f t="shared" si="28"/>
        <v xml:space="preserve"> </v>
      </c>
      <c r="AA22" s="12">
        <f t="shared" si="29"/>
        <v>20</v>
      </c>
      <c r="AB22" s="12">
        <f t="shared" si="11"/>
        <v>20</v>
      </c>
      <c r="AC22" s="23"/>
      <c r="AD22" s="23"/>
      <c r="AE22" s="23"/>
      <c r="AF22" s="23"/>
      <c r="AG22" s="23"/>
      <c r="AH22" s="23"/>
      <c r="AI22" s="6">
        <v>34</v>
      </c>
      <c r="AJ22" s="7">
        <v>52.4</v>
      </c>
      <c r="AK22" s="13">
        <f t="shared" si="32"/>
        <v>0.64885496183206104</v>
      </c>
      <c r="AL22" s="12">
        <f t="shared" si="12"/>
        <v>42</v>
      </c>
      <c r="AM22" s="12">
        <f t="shared" si="19"/>
        <v>42</v>
      </c>
      <c r="AN22" s="12">
        <f t="shared" si="20"/>
        <v>43</v>
      </c>
      <c r="AO22" s="12" t="str">
        <f t="shared" si="30"/>
        <v xml:space="preserve"> </v>
      </c>
      <c r="AP22" s="12">
        <f t="shared" si="31"/>
        <v>43</v>
      </c>
      <c r="AQ22" s="12">
        <f t="shared" si="15"/>
        <v>43</v>
      </c>
      <c r="AR22" s="23"/>
      <c r="AS22" s="23"/>
      <c r="AT22" s="23"/>
      <c r="AU22" s="23"/>
      <c r="AV22" s="23"/>
      <c r="AW22" s="23"/>
      <c r="AX22" s="14">
        <f t="shared" si="21"/>
        <v>425.64885496183206</v>
      </c>
      <c r="AY22" s="12">
        <f t="shared" si="16"/>
        <v>18</v>
      </c>
      <c r="AZ22" s="24"/>
      <c r="BA22" s="23"/>
      <c r="BB22" s="4"/>
    </row>
    <row r="23" spans="1:54" ht="15.75" customHeight="1" x14ac:dyDescent="0.2">
      <c r="A23" s="25"/>
      <c r="B23" s="19" t="s">
        <v>94</v>
      </c>
      <c r="C23" s="20"/>
      <c r="D23" s="6">
        <v>90</v>
      </c>
      <c r="E23" s="6">
        <v>88</v>
      </c>
      <c r="F23" s="6">
        <v>86</v>
      </c>
      <c r="G23" s="11">
        <f t="shared" si="23"/>
        <v>264</v>
      </c>
      <c r="H23" s="12">
        <f t="shared" si="1"/>
        <v>17</v>
      </c>
      <c r="I23" s="12">
        <f t="shared" si="22"/>
        <v>17</v>
      </c>
      <c r="J23" s="12">
        <f t="shared" si="17"/>
        <v>18</v>
      </c>
      <c r="K23" s="12" t="str">
        <f t="shared" si="24"/>
        <v xml:space="preserve"> </v>
      </c>
      <c r="L23" s="12">
        <f t="shared" si="25"/>
        <v>18</v>
      </c>
      <c r="M23" s="12">
        <f t="shared" si="4"/>
        <v>18</v>
      </c>
      <c r="N23" s="23"/>
      <c r="O23" s="23"/>
      <c r="P23" s="23"/>
      <c r="Q23" s="23"/>
      <c r="R23" s="23"/>
      <c r="S23" s="23"/>
      <c r="T23" s="6">
        <v>86</v>
      </c>
      <c r="U23" s="6">
        <v>85</v>
      </c>
      <c r="V23" s="11">
        <f t="shared" si="26"/>
        <v>171</v>
      </c>
      <c r="W23" s="12">
        <f t="shared" si="6"/>
        <v>11</v>
      </c>
      <c r="X23" s="12">
        <f t="shared" si="27"/>
        <v>11</v>
      </c>
      <c r="Y23" s="12">
        <f t="shared" si="8"/>
        <v>12</v>
      </c>
      <c r="Z23" s="12" t="str">
        <f t="shared" si="28"/>
        <v xml:space="preserve"> </v>
      </c>
      <c r="AA23" s="12">
        <f t="shared" si="29"/>
        <v>12</v>
      </c>
      <c r="AB23" s="12">
        <f t="shared" si="11"/>
        <v>12</v>
      </c>
      <c r="AC23" s="23"/>
      <c r="AD23" s="23"/>
      <c r="AE23" s="23"/>
      <c r="AF23" s="23"/>
      <c r="AG23" s="23"/>
      <c r="AH23" s="23"/>
      <c r="AI23" s="6">
        <v>73</v>
      </c>
      <c r="AJ23" s="7">
        <v>56.78</v>
      </c>
      <c r="AK23" s="13">
        <f t="shared" si="32"/>
        <v>1.2856639661852765</v>
      </c>
      <c r="AL23" s="12">
        <f t="shared" si="12"/>
        <v>30</v>
      </c>
      <c r="AM23" s="12">
        <f t="shared" si="19"/>
        <v>30</v>
      </c>
      <c r="AN23" s="12">
        <f t="shared" si="20"/>
        <v>31</v>
      </c>
      <c r="AO23" s="12" t="str">
        <f t="shared" si="30"/>
        <v xml:space="preserve"> </v>
      </c>
      <c r="AP23" s="12">
        <f t="shared" si="31"/>
        <v>31</v>
      </c>
      <c r="AQ23" s="12">
        <f t="shared" si="15"/>
        <v>31</v>
      </c>
      <c r="AR23" s="23"/>
      <c r="AS23" s="23"/>
      <c r="AT23" s="23"/>
      <c r="AU23" s="23"/>
      <c r="AV23" s="23"/>
      <c r="AW23" s="23"/>
      <c r="AX23" s="14">
        <f t="shared" si="21"/>
        <v>436.28566396618527</v>
      </c>
      <c r="AY23" s="12">
        <f t="shared" si="16"/>
        <v>13</v>
      </c>
      <c r="AZ23" s="24"/>
      <c r="BA23" s="23"/>
      <c r="BB23" s="4"/>
    </row>
    <row r="24" spans="1:54" ht="15.75" customHeight="1" x14ac:dyDescent="0.2">
      <c r="A24" s="25" t="s">
        <v>60</v>
      </c>
      <c r="B24" s="17" t="s">
        <v>38</v>
      </c>
      <c r="C24" s="18"/>
      <c r="D24" s="6">
        <v>91</v>
      </c>
      <c r="E24" s="6">
        <v>79</v>
      </c>
      <c r="F24" s="6">
        <v>76</v>
      </c>
      <c r="G24" s="11">
        <f>SUM(D24:F24)</f>
        <v>246</v>
      </c>
      <c r="H24" s="12">
        <f t="shared" si="1"/>
        <v>32</v>
      </c>
      <c r="I24" s="12">
        <f>IF(G24=0," ",IF(H24=1,"0",0+H24))</f>
        <v>32</v>
      </c>
      <c r="J24" s="12">
        <f>IF(I24=" "," ",IF(I24="0","0",I24+1))</f>
        <v>33</v>
      </c>
      <c r="K24" s="12" t="str">
        <f>IF(G24=0,"46"," ")</f>
        <v xml:space="preserve"> </v>
      </c>
      <c r="L24" s="12">
        <f>IF(K24="46","46",IF(J24=" "," ",IF(J24=3,J24-1,J24)))</f>
        <v>33</v>
      </c>
      <c r="M24" s="12">
        <f t="shared" si="4"/>
        <v>33</v>
      </c>
      <c r="N24" s="23">
        <f>SUM(M24:M27)</f>
        <v>122</v>
      </c>
      <c r="O24" s="23">
        <f>IF(L24=" "," ",L24)</f>
        <v>33</v>
      </c>
      <c r="P24" s="23">
        <f>IF(L25=" "," ",L25)</f>
        <v>28</v>
      </c>
      <c r="Q24" s="23">
        <f>IF(L26=" "," ",L26)</f>
        <v>36</v>
      </c>
      <c r="R24" s="23">
        <f>IF(L27=" "," ",L27)</f>
        <v>25</v>
      </c>
      <c r="S24" s="23">
        <f>IF(N24=0," ",RANK(N24,N$8:N$107,1))</f>
        <v>8</v>
      </c>
      <c r="T24" s="6">
        <v>75</v>
      </c>
      <c r="U24" s="6">
        <v>79</v>
      </c>
      <c r="V24" s="11">
        <f>T24+U24</f>
        <v>154</v>
      </c>
      <c r="W24" s="12">
        <f t="shared" si="6"/>
        <v>26</v>
      </c>
      <c r="X24" s="12">
        <f>IF(V24=0," ",IF(W24=1,"0",0+W24))</f>
        <v>26</v>
      </c>
      <c r="Y24" s="12">
        <f>IF(X24=" "," ",IF(X24="0","0",X24+1))</f>
        <v>27</v>
      </c>
      <c r="Z24" s="12" t="str">
        <f>IF(V24=0,"46"," ")</f>
        <v xml:space="preserve"> </v>
      </c>
      <c r="AA24" s="12">
        <f>IF(Z24="46","46",IF(Y24=" "," ",IF(Y24=3,Y24-1,Y24)))</f>
        <v>27</v>
      </c>
      <c r="AB24" s="12">
        <f t="shared" si="11"/>
        <v>27</v>
      </c>
      <c r="AC24" s="23">
        <f>SUM(AB24:AB27)</f>
        <v>127</v>
      </c>
      <c r="AD24" s="23">
        <f>IF(AA24=" "," ",AA24)</f>
        <v>27</v>
      </c>
      <c r="AE24" s="23">
        <f>IF(AA25=" "," ",AA25)</f>
        <v>48</v>
      </c>
      <c r="AF24" s="23">
        <f>IF(AA26=" "," ",AA26)</f>
        <v>27</v>
      </c>
      <c r="AG24" s="23">
        <f>IF(AA27=" "," ",AA27)</f>
        <v>25</v>
      </c>
      <c r="AH24" s="23">
        <f>IF(AC24=0," ",RANK(AC24,AC$8:AC$107,1))</f>
        <v>9</v>
      </c>
      <c r="AI24" s="6">
        <v>76</v>
      </c>
      <c r="AJ24" s="7">
        <v>81.7</v>
      </c>
      <c r="AK24" s="13">
        <f t="shared" si="32"/>
        <v>0.93023255813953487</v>
      </c>
      <c r="AL24" s="12">
        <f t="shared" si="12"/>
        <v>38</v>
      </c>
      <c r="AM24" s="12">
        <f>IF(AK24=0," ",IF(AL24=1,"0",0+AL24))</f>
        <v>38</v>
      </c>
      <c r="AN24" s="12">
        <f>IF(AM24=" "," ",IF(AM24="0","0",AM24+1))</f>
        <v>39</v>
      </c>
      <c r="AO24" s="12" t="str">
        <f>IF(AK24=0,"46"," ")</f>
        <v xml:space="preserve"> </v>
      </c>
      <c r="AP24" s="12">
        <f>IF(AO24="46","46",IF(AN24=" "," ",IF(AN24=3,AN24-1,AN24)))</f>
        <v>39</v>
      </c>
      <c r="AQ24" s="12">
        <f t="shared" si="15"/>
        <v>39</v>
      </c>
      <c r="AR24" s="23">
        <f>SUM(AQ24:AQ27)</f>
        <v>125</v>
      </c>
      <c r="AS24" s="23">
        <f>IF(AP24=" "," ",AP24)</f>
        <v>39</v>
      </c>
      <c r="AT24" s="23">
        <f>IF(AP25=" "," ",AP25)</f>
        <v>46</v>
      </c>
      <c r="AU24" s="23">
        <f>IF(AP26=" "," ",AP26)</f>
        <v>25</v>
      </c>
      <c r="AV24" s="23">
        <f>IF(AP27=" "," ",AP27)</f>
        <v>15</v>
      </c>
      <c r="AW24" s="23">
        <f>IF(AR24=0," ",RANK(AR24,AR$8:AR$107,1))</f>
        <v>9</v>
      </c>
      <c r="AX24" s="14">
        <f t="shared" si="21"/>
        <v>400.93023255813955</v>
      </c>
      <c r="AY24" s="12">
        <f t="shared" si="16"/>
        <v>31</v>
      </c>
      <c r="AZ24" s="24">
        <f>N24+AC24+AR24</f>
        <v>374</v>
      </c>
      <c r="BA24" s="23">
        <f>IF(AZ24=0,0,RANK(AZ24,AZ$8:AZ$107,1))</f>
        <v>11</v>
      </c>
      <c r="BB24" s="4"/>
    </row>
    <row r="25" spans="1:54" ht="15.75" customHeight="1" x14ac:dyDescent="0.2">
      <c r="A25" s="25"/>
      <c r="B25" s="17" t="s">
        <v>63</v>
      </c>
      <c r="C25" s="18"/>
      <c r="D25" s="6">
        <v>95</v>
      </c>
      <c r="E25" s="6">
        <v>90</v>
      </c>
      <c r="F25" s="6">
        <v>67</v>
      </c>
      <c r="G25" s="11">
        <f>SUM(D25:F25)</f>
        <v>252</v>
      </c>
      <c r="H25" s="12">
        <f t="shared" si="1"/>
        <v>27</v>
      </c>
      <c r="I25" s="12">
        <f>IF(G25=0," ",IF(H25=1,"0",0+H25))</f>
        <v>27</v>
      </c>
      <c r="J25" s="12">
        <f>IF(I25=" "," ",IF(I25="0","0",I25+1))</f>
        <v>28</v>
      </c>
      <c r="K25" s="12" t="str">
        <f>IF(G25=0,"46"," ")</f>
        <v xml:space="preserve"> </v>
      </c>
      <c r="L25" s="12">
        <f>IF(K25="46","46",IF(J25=" "," ",IF(J25=3,J25-1,J25)))</f>
        <v>28</v>
      </c>
      <c r="M25" s="12">
        <f t="shared" si="4"/>
        <v>28</v>
      </c>
      <c r="N25" s="23"/>
      <c r="O25" s="23"/>
      <c r="P25" s="23"/>
      <c r="Q25" s="23"/>
      <c r="R25" s="23"/>
      <c r="S25" s="23"/>
      <c r="T25" s="6">
        <v>56</v>
      </c>
      <c r="U25" s="6">
        <v>68</v>
      </c>
      <c r="V25" s="11">
        <f>T25+U25</f>
        <v>124</v>
      </c>
      <c r="W25" s="12">
        <f t="shared" si="6"/>
        <v>47</v>
      </c>
      <c r="X25" s="12">
        <f>IF(V25=0," ",IF(W25=1,"0",0+W25))</f>
        <v>47</v>
      </c>
      <c r="Y25" s="12">
        <f>IF(X25=" "," ",IF(X25="0","0",X25+1))</f>
        <v>48</v>
      </c>
      <c r="Z25" s="12" t="str">
        <f>IF(V25=0,"46"," ")</f>
        <v xml:space="preserve"> </v>
      </c>
      <c r="AA25" s="12">
        <f>IF(Z25="46","46",IF(Y25=" "," ",IF(Y25=3,Y25-1,Y25)))</f>
        <v>48</v>
      </c>
      <c r="AB25" s="12">
        <f t="shared" si="11"/>
        <v>48</v>
      </c>
      <c r="AC25" s="23"/>
      <c r="AD25" s="23"/>
      <c r="AE25" s="23"/>
      <c r="AF25" s="23"/>
      <c r="AG25" s="23"/>
      <c r="AH25" s="23"/>
      <c r="AI25" s="6">
        <v>41</v>
      </c>
      <c r="AJ25" s="7">
        <v>125.32</v>
      </c>
      <c r="AK25" s="13">
        <f t="shared" si="32"/>
        <v>0.32716246409192468</v>
      </c>
      <c r="AL25" s="12">
        <f t="shared" si="12"/>
        <v>45</v>
      </c>
      <c r="AM25" s="12">
        <f>IF(AK25=0," ",IF(AL25=1,"0",0+AL25))</f>
        <v>45</v>
      </c>
      <c r="AN25" s="12">
        <f>IF(AM25=" "," ",IF(AM25="0","0",AM25+1))</f>
        <v>46</v>
      </c>
      <c r="AO25" s="12" t="str">
        <f>IF(AK25=0,"46"," ")</f>
        <v xml:space="preserve"> </v>
      </c>
      <c r="AP25" s="12">
        <f>IF(AO25="46","46",IF(AN25=" "," ",IF(AN25=3,AN25-1,AN25)))</f>
        <v>46</v>
      </c>
      <c r="AQ25" s="12">
        <f t="shared" si="15"/>
        <v>46</v>
      </c>
      <c r="AR25" s="23"/>
      <c r="AS25" s="23"/>
      <c r="AT25" s="23"/>
      <c r="AU25" s="23"/>
      <c r="AV25" s="23"/>
      <c r="AW25" s="23"/>
      <c r="AX25" s="14">
        <f t="shared" si="21"/>
        <v>376.32716246409194</v>
      </c>
      <c r="AY25" s="12">
        <f t="shared" si="16"/>
        <v>37</v>
      </c>
      <c r="AZ25" s="24"/>
      <c r="BA25" s="23"/>
      <c r="BB25" s="4"/>
    </row>
    <row r="26" spans="1:54" ht="15.75" customHeight="1" x14ac:dyDescent="0.2">
      <c r="A26" s="25"/>
      <c r="B26" s="19" t="s">
        <v>39</v>
      </c>
      <c r="C26" s="20"/>
      <c r="D26" s="6">
        <v>83</v>
      </c>
      <c r="E26" s="6">
        <v>81</v>
      </c>
      <c r="F26" s="6">
        <v>79</v>
      </c>
      <c r="G26" s="11">
        <f>SUM(D26:F26)</f>
        <v>243</v>
      </c>
      <c r="H26" s="12">
        <f t="shared" si="1"/>
        <v>35</v>
      </c>
      <c r="I26" s="12">
        <f>IF(G26=0," ",IF(H26=1,"0",0+H26))</f>
        <v>35</v>
      </c>
      <c r="J26" s="12">
        <f>IF(I26=" "," ",IF(I26="0","0",I26+1))</f>
        <v>36</v>
      </c>
      <c r="K26" s="12" t="str">
        <f>IF(G26=0,"46"," ")</f>
        <v xml:space="preserve"> </v>
      </c>
      <c r="L26" s="12">
        <f>IF(K26="46","46",IF(J26=" "," ",IF(J26=3,J26-1,J26)))</f>
        <v>36</v>
      </c>
      <c r="M26" s="12">
        <f t="shared" si="4"/>
        <v>36</v>
      </c>
      <c r="N26" s="23"/>
      <c r="O26" s="23"/>
      <c r="P26" s="23"/>
      <c r="Q26" s="23"/>
      <c r="R26" s="23"/>
      <c r="S26" s="23"/>
      <c r="T26" s="6">
        <v>74</v>
      </c>
      <c r="U26" s="6">
        <v>80</v>
      </c>
      <c r="V26" s="11">
        <f>T26+U26</f>
        <v>154</v>
      </c>
      <c r="W26" s="12">
        <f t="shared" si="6"/>
        <v>26</v>
      </c>
      <c r="X26" s="12">
        <f>IF(V26=0," ",IF(W26=1,"0",0+W26))</f>
        <v>26</v>
      </c>
      <c r="Y26" s="12">
        <f>IF(X26=" "," ",IF(X26="0","0",X26+1))</f>
        <v>27</v>
      </c>
      <c r="Z26" s="12" t="str">
        <f>IF(V26=0,"46"," ")</f>
        <v xml:space="preserve"> </v>
      </c>
      <c r="AA26" s="12">
        <f>IF(Z26="46","46",IF(Y26=" "," ",IF(Y26=3,Y26-1,Y26)))</f>
        <v>27</v>
      </c>
      <c r="AB26" s="12">
        <f t="shared" si="11"/>
        <v>27</v>
      </c>
      <c r="AC26" s="23"/>
      <c r="AD26" s="23"/>
      <c r="AE26" s="23"/>
      <c r="AF26" s="23"/>
      <c r="AG26" s="23"/>
      <c r="AH26" s="23"/>
      <c r="AI26" s="6">
        <v>80</v>
      </c>
      <c r="AJ26" s="7">
        <v>46.37</v>
      </c>
      <c r="AK26" s="13">
        <f t="shared" si="32"/>
        <v>1.7252533965926247</v>
      </c>
      <c r="AL26" s="12">
        <f t="shared" si="12"/>
        <v>24</v>
      </c>
      <c r="AM26" s="12">
        <f>IF(AK26=0," ",IF(AL26=1,"0",0+AL26))</f>
        <v>24</v>
      </c>
      <c r="AN26" s="12">
        <f>IF(AM26=" "," ",IF(AM26="0","0",AM26+1))</f>
        <v>25</v>
      </c>
      <c r="AO26" s="12" t="str">
        <f>IF(AK26=0,"46"," ")</f>
        <v xml:space="preserve"> </v>
      </c>
      <c r="AP26" s="12">
        <f>IF(AO26="46","46",IF(AN26=" "," ",IF(AN26=3,AN26-1,AN26)))</f>
        <v>25</v>
      </c>
      <c r="AQ26" s="12">
        <f t="shared" si="15"/>
        <v>25</v>
      </c>
      <c r="AR26" s="23"/>
      <c r="AS26" s="23"/>
      <c r="AT26" s="23"/>
      <c r="AU26" s="23"/>
      <c r="AV26" s="23"/>
      <c r="AW26" s="23"/>
      <c r="AX26" s="14">
        <f t="shared" si="21"/>
        <v>398.72525339659262</v>
      </c>
      <c r="AY26" s="12">
        <f t="shared" si="16"/>
        <v>32</v>
      </c>
      <c r="AZ26" s="24"/>
      <c r="BA26" s="23"/>
      <c r="BB26" s="4"/>
    </row>
    <row r="27" spans="1:54" ht="15.75" customHeight="1" x14ac:dyDescent="0.2">
      <c r="A27" s="25"/>
      <c r="B27" s="19" t="s">
        <v>42</v>
      </c>
      <c r="C27" s="20"/>
      <c r="D27" s="6">
        <v>88</v>
      </c>
      <c r="E27" s="6">
        <v>90</v>
      </c>
      <c r="F27" s="6">
        <v>79</v>
      </c>
      <c r="G27" s="11">
        <f>SUM(D27:F27)</f>
        <v>257</v>
      </c>
      <c r="H27" s="12">
        <f t="shared" si="1"/>
        <v>24</v>
      </c>
      <c r="I27" s="12">
        <f>IF(G27=0," ",IF(H27=1,"0",0+H27))</f>
        <v>24</v>
      </c>
      <c r="J27" s="12">
        <f>IF(I27=" "," ",IF(I27="0","0",I27+1))</f>
        <v>25</v>
      </c>
      <c r="K27" s="12" t="str">
        <f>IF(G27=0,"46"," ")</f>
        <v xml:space="preserve"> </v>
      </c>
      <c r="L27" s="12">
        <f>IF(K27="46","46",IF(J27=" "," ",IF(J27=3,J27-1,J27)))</f>
        <v>25</v>
      </c>
      <c r="M27" s="12">
        <f t="shared" si="4"/>
        <v>25</v>
      </c>
      <c r="N27" s="23"/>
      <c r="O27" s="23"/>
      <c r="P27" s="23"/>
      <c r="Q27" s="23"/>
      <c r="R27" s="23"/>
      <c r="S27" s="23"/>
      <c r="T27" s="6">
        <v>80</v>
      </c>
      <c r="U27" s="6">
        <v>76</v>
      </c>
      <c r="V27" s="11">
        <f>T27+U27</f>
        <v>156</v>
      </c>
      <c r="W27" s="12">
        <f t="shared" si="6"/>
        <v>24</v>
      </c>
      <c r="X27" s="12">
        <f>IF(V27=0," ",IF(W27=1,"0",0+W27))</f>
        <v>24</v>
      </c>
      <c r="Y27" s="12">
        <f>IF(X27=" "," ",IF(X27="0","0",X27+1))</f>
        <v>25</v>
      </c>
      <c r="Z27" s="12" t="str">
        <f>IF(V27=0,"46"," ")</f>
        <v xml:space="preserve"> </v>
      </c>
      <c r="AA27" s="12">
        <f>IF(Z27="46","46",IF(Y27=" "," ",IF(Y27=3,Y27-1,Y27)))</f>
        <v>25</v>
      </c>
      <c r="AB27" s="12">
        <f t="shared" si="11"/>
        <v>25</v>
      </c>
      <c r="AC27" s="23"/>
      <c r="AD27" s="23"/>
      <c r="AE27" s="23"/>
      <c r="AF27" s="23"/>
      <c r="AG27" s="23"/>
      <c r="AH27" s="23"/>
      <c r="AI27" s="6">
        <v>94</v>
      </c>
      <c r="AJ27" s="7">
        <v>43.73</v>
      </c>
      <c r="AK27" s="13">
        <f t="shared" si="32"/>
        <v>2.1495540818659959</v>
      </c>
      <c r="AL27" s="12">
        <f t="shared" si="12"/>
        <v>14</v>
      </c>
      <c r="AM27" s="12">
        <f>IF(AK27=0," ",IF(AL27=1,"0",0+AL27))</f>
        <v>14</v>
      </c>
      <c r="AN27" s="12">
        <f>IF(AM27=" "," ",IF(AM27="0","0",AM27+1))</f>
        <v>15</v>
      </c>
      <c r="AO27" s="12" t="str">
        <f>IF(AK27=0,"46"," ")</f>
        <v xml:space="preserve"> </v>
      </c>
      <c r="AP27" s="12">
        <f>IF(AO27="46","46",IF(AN27=" "," ",IF(AN27=3,AN27-1,AN27)))</f>
        <v>15</v>
      </c>
      <c r="AQ27" s="12">
        <f t="shared" si="15"/>
        <v>15</v>
      </c>
      <c r="AR27" s="23"/>
      <c r="AS27" s="23"/>
      <c r="AT27" s="23"/>
      <c r="AU27" s="23"/>
      <c r="AV27" s="23"/>
      <c r="AW27" s="23"/>
      <c r="AX27" s="14">
        <f t="shared" si="21"/>
        <v>415.14955408186597</v>
      </c>
      <c r="AY27" s="12">
        <f t="shared" si="16"/>
        <v>21</v>
      </c>
      <c r="AZ27" s="24"/>
      <c r="BA27" s="23"/>
      <c r="BB27" s="4"/>
    </row>
    <row r="28" spans="1:54" ht="15.75" customHeight="1" x14ac:dyDescent="0.2">
      <c r="A28" s="25" t="s">
        <v>61</v>
      </c>
      <c r="B28" s="17" t="s">
        <v>31</v>
      </c>
      <c r="C28" s="18"/>
      <c r="D28" s="6">
        <v>86</v>
      </c>
      <c r="E28" s="6">
        <v>98</v>
      </c>
      <c r="F28" s="6">
        <v>90</v>
      </c>
      <c r="G28" s="11">
        <f t="shared" si="23"/>
        <v>274</v>
      </c>
      <c r="H28" s="12">
        <f t="shared" si="1"/>
        <v>6</v>
      </c>
      <c r="I28" s="12">
        <f t="shared" si="22"/>
        <v>6</v>
      </c>
      <c r="J28" s="12">
        <f t="shared" si="17"/>
        <v>7</v>
      </c>
      <c r="K28" s="12" t="str">
        <f t="shared" si="24"/>
        <v xml:space="preserve"> </v>
      </c>
      <c r="L28" s="12">
        <f t="shared" si="25"/>
        <v>7</v>
      </c>
      <c r="M28" s="12">
        <f t="shared" si="4"/>
        <v>7</v>
      </c>
      <c r="N28" s="23">
        <f>SUM(M28:M31)</f>
        <v>32</v>
      </c>
      <c r="O28" s="23">
        <f>IF(L28=" "," ",L28)</f>
        <v>7</v>
      </c>
      <c r="P28" s="23" t="str">
        <f>IF(L29=" "," ",L29)</f>
        <v>0</v>
      </c>
      <c r="Q28" s="23">
        <f>IF(L30=" "," ",L30)</f>
        <v>15</v>
      </c>
      <c r="R28" s="23">
        <f>IF(L31=" "," ",L31)</f>
        <v>10</v>
      </c>
      <c r="S28" s="23">
        <f>IF(N28=0," ",RANK(N28,N$8:N$107,1))</f>
        <v>1</v>
      </c>
      <c r="T28" s="6">
        <v>92</v>
      </c>
      <c r="U28" s="6">
        <v>92</v>
      </c>
      <c r="V28" s="11">
        <f t="shared" si="26"/>
        <v>184</v>
      </c>
      <c r="W28" s="12">
        <f t="shared" si="6"/>
        <v>1</v>
      </c>
      <c r="X28" s="12" t="str">
        <f t="shared" si="27"/>
        <v>0</v>
      </c>
      <c r="Y28" s="12" t="str">
        <f t="shared" si="8"/>
        <v>0</v>
      </c>
      <c r="Z28" s="12" t="str">
        <f t="shared" si="28"/>
        <v xml:space="preserve"> </v>
      </c>
      <c r="AA28" s="12" t="str">
        <f t="shared" si="29"/>
        <v>0</v>
      </c>
      <c r="AB28" s="12" t="str">
        <f t="shared" si="11"/>
        <v>0</v>
      </c>
      <c r="AC28" s="23">
        <f>SUM(AB28:AB31)</f>
        <v>15</v>
      </c>
      <c r="AD28" s="23" t="str">
        <f>IF(AA28=" "," ",AA28)</f>
        <v>0</v>
      </c>
      <c r="AE28" s="23">
        <f>IF(AA29=" "," ",AA29)</f>
        <v>8</v>
      </c>
      <c r="AF28" s="23">
        <f>IF(AA30=" "," ",AA30)</f>
        <v>5</v>
      </c>
      <c r="AG28" s="23">
        <f>IF(AA31=" "," ",AA31)</f>
        <v>2</v>
      </c>
      <c r="AH28" s="23">
        <f>IF(AC28=0," ",RANK(AC28,AC$8:AC$107,1))</f>
        <v>1</v>
      </c>
      <c r="AI28" s="6">
        <v>77</v>
      </c>
      <c r="AJ28" s="7">
        <v>34.54</v>
      </c>
      <c r="AK28" s="13">
        <f t="shared" si="18"/>
        <v>2.2292993630573248</v>
      </c>
      <c r="AL28" s="12">
        <f t="shared" si="12"/>
        <v>13</v>
      </c>
      <c r="AM28" s="12">
        <f t="shared" si="19"/>
        <v>13</v>
      </c>
      <c r="AN28" s="12">
        <f t="shared" si="20"/>
        <v>14</v>
      </c>
      <c r="AO28" s="12" t="str">
        <f t="shared" si="30"/>
        <v xml:space="preserve"> </v>
      </c>
      <c r="AP28" s="12">
        <f t="shared" si="31"/>
        <v>14</v>
      </c>
      <c r="AQ28" s="12">
        <f t="shared" si="15"/>
        <v>14</v>
      </c>
      <c r="AR28" s="23">
        <f>SUM(AQ28:AQ31)</f>
        <v>110</v>
      </c>
      <c r="AS28" s="23">
        <f>IF(AP28=" "," ",AP28)</f>
        <v>14</v>
      </c>
      <c r="AT28" s="23">
        <f>IF(AP29=" "," ",AP29)</f>
        <v>28</v>
      </c>
      <c r="AU28" s="23">
        <f>IF(AP30=" "," ",AP30)</f>
        <v>21</v>
      </c>
      <c r="AV28" s="23" t="str">
        <f>IF(AP31=" "," ",AP31)</f>
        <v>46</v>
      </c>
      <c r="AW28" s="23">
        <f>IF(AR28=0," ",RANK(AR28,AR$8:AR$107,1))</f>
        <v>7</v>
      </c>
      <c r="AX28" s="14">
        <f t="shared" si="21"/>
        <v>460.22929936305735</v>
      </c>
      <c r="AY28" s="12">
        <f t="shared" si="16"/>
        <v>2</v>
      </c>
      <c r="AZ28" s="24">
        <f>N28+AC28+AR28</f>
        <v>157</v>
      </c>
      <c r="BA28" s="23">
        <f>IF(AZ28=0,0,RANK(AZ28,AZ$8:AZ$107,1))</f>
        <v>1</v>
      </c>
      <c r="BB28" s="4"/>
    </row>
    <row r="29" spans="1:54" ht="15.75" customHeight="1" x14ac:dyDescent="0.2">
      <c r="A29" s="25"/>
      <c r="B29" s="17" t="s">
        <v>33</v>
      </c>
      <c r="C29" s="18"/>
      <c r="D29" s="6">
        <v>97</v>
      </c>
      <c r="E29" s="6">
        <v>93</v>
      </c>
      <c r="F29" s="6">
        <v>97</v>
      </c>
      <c r="G29" s="11">
        <f t="shared" si="23"/>
        <v>287</v>
      </c>
      <c r="H29" s="12">
        <f t="shared" si="1"/>
        <v>1</v>
      </c>
      <c r="I29" s="12" t="str">
        <f t="shared" si="22"/>
        <v>0</v>
      </c>
      <c r="J29" s="12" t="str">
        <f t="shared" si="17"/>
        <v>0</v>
      </c>
      <c r="K29" s="12" t="str">
        <f t="shared" si="24"/>
        <v xml:space="preserve"> </v>
      </c>
      <c r="L29" s="12" t="str">
        <f t="shared" si="25"/>
        <v>0</v>
      </c>
      <c r="M29" s="12" t="str">
        <f t="shared" si="4"/>
        <v>0</v>
      </c>
      <c r="N29" s="23"/>
      <c r="O29" s="23"/>
      <c r="P29" s="23"/>
      <c r="Q29" s="23"/>
      <c r="R29" s="23"/>
      <c r="S29" s="23"/>
      <c r="T29" s="6">
        <v>90</v>
      </c>
      <c r="U29" s="6">
        <v>85</v>
      </c>
      <c r="V29" s="11">
        <f t="shared" si="26"/>
        <v>175</v>
      </c>
      <c r="W29" s="12">
        <f t="shared" si="6"/>
        <v>7</v>
      </c>
      <c r="X29" s="12">
        <f t="shared" si="27"/>
        <v>7</v>
      </c>
      <c r="Y29" s="12">
        <f t="shared" si="8"/>
        <v>8</v>
      </c>
      <c r="Z29" s="12" t="str">
        <f t="shared" si="28"/>
        <v xml:space="preserve"> </v>
      </c>
      <c r="AA29" s="12">
        <f t="shared" si="29"/>
        <v>8</v>
      </c>
      <c r="AB29" s="12">
        <f t="shared" si="11"/>
        <v>8</v>
      </c>
      <c r="AC29" s="23"/>
      <c r="AD29" s="23"/>
      <c r="AE29" s="23"/>
      <c r="AF29" s="23"/>
      <c r="AG29" s="23"/>
      <c r="AH29" s="23"/>
      <c r="AI29" s="6">
        <v>44</v>
      </c>
      <c r="AJ29" s="7">
        <v>30.57</v>
      </c>
      <c r="AK29" s="13">
        <f t="shared" si="18"/>
        <v>1.4393195943735688</v>
      </c>
      <c r="AL29" s="12">
        <f t="shared" si="12"/>
        <v>27</v>
      </c>
      <c r="AM29" s="12">
        <f t="shared" si="19"/>
        <v>27</v>
      </c>
      <c r="AN29" s="12">
        <f t="shared" si="20"/>
        <v>28</v>
      </c>
      <c r="AO29" s="12" t="str">
        <f t="shared" si="30"/>
        <v xml:space="preserve"> </v>
      </c>
      <c r="AP29" s="12">
        <f t="shared" si="31"/>
        <v>28</v>
      </c>
      <c r="AQ29" s="12">
        <f t="shared" si="15"/>
        <v>28</v>
      </c>
      <c r="AR29" s="23"/>
      <c r="AS29" s="23"/>
      <c r="AT29" s="23"/>
      <c r="AU29" s="23"/>
      <c r="AV29" s="23"/>
      <c r="AW29" s="23"/>
      <c r="AX29" s="14">
        <f t="shared" si="21"/>
        <v>463.43931959437356</v>
      </c>
      <c r="AY29" s="12">
        <f t="shared" si="16"/>
        <v>1</v>
      </c>
      <c r="AZ29" s="24"/>
      <c r="BA29" s="23"/>
      <c r="BB29" s="4"/>
    </row>
    <row r="30" spans="1:54" ht="15.75" customHeight="1" x14ac:dyDescent="0.2">
      <c r="A30" s="25"/>
      <c r="B30" s="19" t="s">
        <v>34</v>
      </c>
      <c r="C30" s="20"/>
      <c r="D30" s="6">
        <v>93</v>
      </c>
      <c r="E30" s="6">
        <v>94</v>
      </c>
      <c r="F30" s="6">
        <v>80</v>
      </c>
      <c r="G30" s="11">
        <f t="shared" si="23"/>
        <v>267</v>
      </c>
      <c r="H30" s="12">
        <f t="shared" si="1"/>
        <v>14</v>
      </c>
      <c r="I30" s="12">
        <f t="shared" si="22"/>
        <v>14</v>
      </c>
      <c r="J30" s="12">
        <f t="shared" si="17"/>
        <v>15</v>
      </c>
      <c r="K30" s="12" t="str">
        <f t="shared" si="24"/>
        <v xml:space="preserve"> </v>
      </c>
      <c r="L30" s="12">
        <f t="shared" si="25"/>
        <v>15</v>
      </c>
      <c r="M30" s="12">
        <f t="shared" si="4"/>
        <v>15</v>
      </c>
      <c r="N30" s="23"/>
      <c r="O30" s="23"/>
      <c r="P30" s="23"/>
      <c r="Q30" s="23"/>
      <c r="R30" s="23"/>
      <c r="S30" s="23"/>
      <c r="T30" s="6">
        <v>88</v>
      </c>
      <c r="U30" s="6">
        <v>88</v>
      </c>
      <c r="V30" s="11">
        <f t="shared" si="26"/>
        <v>176</v>
      </c>
      <c r="W30" s="12">
        <f t="shared" si="6"/>
        <v>4</v>
      </c>
      <c r="X30" s="12">
        <f t="shared" si="27"/>
        <v>4</v>
      </c>
      <c r="Y30" s="12">
        <f t="shared" si="8"/>
        <v>5</v>
      </c>
      <c r="Z30" s="12" t="str">
        <f t="shared" si="28"/>
        <v xml:space="preserve"> </v>
      </c>
      <c r="AA30" s="12">
        <f t="shared" si="29"/>
        <v>5</v>
      </c>
      <c r="AB30" s="12">
        <f t="shared" si="11"/>
        <v>5</v>
      </c>
      <c r="AC30" s="23"/>
      <c r="AD30" s="23"/>
      <c r="AE30" s="23"/>
      <c r="AF30" s="23"/>
      <c r="AG30" s="23"/>
      <c r="AH30" s="23"/>
      <c r="AI30" s="6">
        <v>71</v>
      </c>
      <c r="AJ30" s="7">
        <v>39.31</v>
      </c>
      <c r="AK30" s="13">
        <f t="shared" si="18"/>
        <v>1.8061561943525819</v>
      </c>
      <c r="AL30" s="12">
        <f t="shared" si="12"/>
        <v>20</v>
      </c>
      <c r="AM30" s="12">
        <f t="shared" si="19"/>
        <v>20</v>
      </c>
      <c r="AN30" s="12">
        <f t="shared" si="20"/>
        <v>21</v>
      </c>
      <c r="AO30" s="12" t="str">
        <f t="shared" si="30"/>
        <v xml:space="preserve"> </v>
      </c>
      <c r="AP30" s="12">
        <f t="shared" si="31"/>
        <v>21</v>
      </c>
      <c r="AQ30" s="12">
        <f t="shared" si="15"/>
        <v>21</v>
      </c>
      <c r="AR30" s="23"/>
      <c r="AS30" s="23"/>
      <c r="AT30" s="23"/>
      <c r="AU30" s="23"/>
      <c r="AV30" s="23"/>
      <c r="AW30" s="23"/>
      <c r="AX30" s="14">
        <f t="shared" si="21"/>
        <v>444.80615619435258</v>
      </c>
      <c r="AY30" s="12">
        <f t="shared" si="16"/>
        <v>9</v>
      </c>
      <c r="AZ30" s="24"/>
      <c r="BA30" s="23"/>
      <c r="BB30" s="4"/>
    </row>
    <row r="31" spans="1:54" ht="15.75" customHeight="1" x14ac:dyDescent="0.2">
      <c r="A31" s="25"/>
      <c r="B31" s="19" t="s">
        <v>44</v>
      </c>
      <c r="C31" s="20"/>
      <c r="D31" s="6">
        <v>89</v>
      </c>
      <c r="E31" s="6">
        <v>92</v>
      </c>
      <c r="F31" s="6">
        <v>89</v>
      </c>
      <c r="G31" s="11">
        <f t="shared" si="23"/>
        <v>270</v>
      </c>
      <c r="H31" s="12">
        <f t="shared" si="1"/>
        <v>9</v>
      </c>
      <c r="I31" s="12">
        <f t="shared" si="22"/>
        <v>9</v>
      </c>
      <c r="J31" s="12">
        <f t="shared" si="17"/>
        <v>10</v>
      </c>
      <c r="K31" s="12" t="str">
        <f t="shared" si="24"/>
        <v xml:space="preserve"> </v>
      </c>
      <c r="L31" s="12">
        <f t="shared" si="25"/>
        <v>10</v>
      </c>
      <c r="M31" s="12">
        <f t="shared" si="4"/>
        <v>10</v>
      </c>
      <c r="N31" s="23"/>
      <c r="O31" s="23"/>
      <c r="P31" s="23"/>
      <c r="Q31" s="23"/>
      <c r="R31" s="23"/>
      <c r="S31" s="23"/>
      <c r="T31" s="6">
        <v>90</v>
      </c>
      <c r="U31" s="6">
        <v>88</v>
      </c>
      <c r="V31" s="11">
        <f t="shared" si="26"/>
        <v>178</v>
      </c>
      <c r="W31" s="12">
        <f t="shared" si="6"/>
        <v>2</v>
      </c>
      <c r="X31" s="12">
        <f t="shared" si="27"/>
        <v>2</v>
      </c>
      <c r="Y31" s="12">
        <f t="shared" si="8"/>
        <v>3</v>
      </c>
      <c r="Z31" s="12" t="str">
        <f t="shared" si="28"/>
        <v xml:space="preserve"> </v>
      </c>
      <c r="AA31" s="12">
        <f t="shared" si="29"/>
        <v>2</v>
      </c>
      <c r="AB31" s="12">
        <f t="shared" si="11"/>
        <v>2</v>
      </c>
      <c r="AC31" s="23"/>
      <c r="AD31" s="23"/>
      <c r="AE31" s="23"/>
      <c r="AF31" s="23"/>
      <c r="AG31" s="23"/>
      <c r="AH31" s="23"/>
      <c r="AI31" s="6">
        <v>0</v>
      </c>
      <c r="AJ31" s="7">
        <v>0</v>
      </c>
      <c r="AK31" s="13">
        <f t="shared" si="18"/>
        <v>0</v>
      </c>
      <c r="AL31" s="12" t="str">
        <f t="shared" si="12"/>
        <v xml:space="preserve"> </v>
      </c>
      <c r="AM31" s="12" t="str">
        <f t="shared" si="19"/>
        <v xml:space="preserve"> </v>
      </c>
      <c r="AN31" s="12" t="str">
        <f t="shared" si="20"/>
        <v xml:space="preserve"> </v>
      </c>
      <c r="AO31" s="12" t="str">
        <f t="shared" si="30"/>
        <v>46</v>
      </c>
      <c r="AP31" s="12" t="str">
        <f t="shared" si="31"/>
        <v>46</v>
      </c>
      <c r="AQ31" s="12">
        <f t="shared" si="15"/>
        <v>47</v>
      </c>
      <c r="AR31" s="23"/>
      <c r="AS31" s="23"/>
      <c r="AT31" s="23"/>
      <c r="AU31" s="23"/>
      <c r="AV31" s="23"/>
      <c r="AW31" s="23"/>
      <c r="AX31" s="14">
        <f t="shared" si="21"/>
        <v>448</v>
      </c>
      <c r="AY31" s="12">
        <f t="shared" si="16"/>
        <v>6</v>
      </c>
      <c r="AZ31" s="24"/>
      <c r="BA31" s="23"/>
      <c r="BB31" s="4"/>
    </row>
    <row r="32" spans="1:54" ht="15.75" customHeight="1" x14ac:dyDescent="0.2">
      <c r="A32" s="25" t="s">
        <v>65</v>
      </c>
      <c r="B32" s="17" t="s">
        <v>69</v>
      </c>
      <c r="C32" s="18"/>
      <c r="D32" s="6">
        <v>77</v>
      </c>
      <c r="E32" s="6">
        <v>44</v>
      </c>
      <c r="F32" s="6">
        <v>52</v>
      </c>
      <c r="G32" s="11">
        <f t="shared" si="23"/>
        <v>173</v>
      </c>
      <c r="H32" s="12">
        <f t="shared" si="1"/>
        <v>49</v>
      </c>
      <c r="I32" s="12">
        <f t="shared" si="22"/>
        <v>49</v>
      </c>
      <c r="J32" s="12">
        <f t="shared" si="17"/>
        <v>50</v>
      </c>
      <c r="K32" s="12" t="str">
        <f t="shared" si="24"/>
        <v xml:space="preserve"> </v>
      </c>
      <c r="L32" s="12">
        <f t="shared" si="25"/>
        <v>50</v>
      </c>
      <c r="M32" s="12">
        <f t="shared" si="4"/>
        <v>50</v>
      </c>
      <c r="N32" s="23">
        <f>SUM(M32:M35)</f>
        <v>125</v>
      </c>
      <c r="O32" s="23">
        <f>IF(L32=" "," ",L32)</f>
        <v>50</v>
      </c>
      <c r="P32" s="23">
        <f>IF(L33=" "," ",L33)</f>
        <v>21</v>
      </c>
      <c r="Q32" s="23">
        <f>IF(L34=" "," ",L34)</f>
        <v>9</v>
      </c>
      <c r="R32" s="23">
        <f>IF(L35=" "," ",L35)</f>
        <v>45</v>
      </c>
      <c r="S32" s="23">
        <f>IF(N32=0," ",RANK(N32,N$8:N$107,1))</f>
        <v>9</v>
      </c>
      <c r="T32" s="6">
        <v>62</v>
      </c>
      <c r="U32" s="6">
        <v>81</v>
      </c>
      <c r="V32" s="11">
        <f t="shared" si="26"/>
        <v>143</v>
      </c>
      <c r="W32" s="12">
        <f t="shared" si="6"/>
        <v>38</v>
      </c>
      <c r="X32" s="12">
        <f t="shared" si="27"/>
        <v>38</v>
      </c>
      <c r="Y32" s="12">
        <f t="shared" si="8"/>
        <v>39</v>
      </c>
      <c r="Z32" s="12" t="str">
        <f t="shared" si="28"/>
        <v xml:space="preserve"> </v>
      </c>
      <c r="AA32" s="12">
        <f t="shared" si="29"/>
        <v>39</v>
      </c>
      <c r="AB32" s="12">
        <f t="shared" si="11"/>
        <v>39</v>
      </c>
      <c r="AC32" s="23">
        <f>SUM(AB32:AB35)</f>
        <v>125</v>
      </c>
      <c r="AD32" s="23">
        <f>IF(AA32=" "," ",AA32)</f>
        <v>39</v>
      </c>
      <c r="AE32" s="23">
        <f>IF(AA33=" "," ",AA33)</f>
        <v>23</v>
      </c>
      <c r="AF32" s="23">
        <f>IF(AA34=" "," ",AA34)</f>
        <v>17</v>
      </c>
      <c r="AG32" s="23">
        <f>IF(AA35=" "," ",AA35)</f>
        <v>46</v>
      </c>
      <c r="AH32" s="23">
        <f>IF(AC32=0," ",RANK(AC32,AC$8:AC$107,1))</f>
        <v>8</v>
      </c>
      <c r="AI32" s="6">
        <v>43</v>
      </c>
      <c r="AJ32" s="7">
        <v>40.549999999999997</v>
      </c>
      <c r="AK32" s="13">
        <f t="shared" si="18"/>
        <v>1.0604192355117139</v>
      </c>
      <c r="AL32" s="12">
        <f t="shared" si="12"/>
        <v>35</v>
      </c>
      <c r="AM32" s="12">
        <f t="shared" si="19"/>
        <v>35</v>
      </c>
      <c r="AN32" s="12">
        <f t="shared" si="20"/>
        <v>36</v>
      </c>
      <c r="AO32" s="12" t="str">
        <f t="shared" si="30"/>
        <v xml:space="preserve"> </v>
      </c>
      <c r="AP32" s="12">
        <f t="shared" si="31"/>
        <v>36</v>
      </c>
      <c r="AQ32" s="12">
        <f t="shared" si="15"/>
        <v>36</v>
      </c>
      <c r="AR32" s="23">
        <f>SUM(AQ32:AQ35)</f>
        <v>99</v>
      </c>
      <c r="AS32" s="23">
        <f>IF(AP32=" "," ",AP32)</f>
        <v>36</v>
      </c>
      <c r="AT32" s="23">
        <f>IF(AP33=" "," ",AP33)</f>
        <v>7</v>
      </c>
      <c r="AU32" s="23">
        <f>IF(AP34=" "," ",AP34)</f>
        <v>11</v>
      </c>
      <c r="AV32" s="23">
        <f>IF(AP35=" "," ",AP35)</f>
        <v>45</v>
      </c>
      <c r="AW32" s="23">
        <f>IF(AR32=0," ",RANK(AR32,AR$8:AR$107,1))</f>
        <v>4</v>
      </c>
      <c r="AX32" s="14">
        <f t="shared" si="21"/>
        <v>317.06041923551169</v>
      </c>
      <c r="AY32" s="12">
        <f t="shared" si="16"/>
        <v>48</v>
      </c>
      <c r="AZ32" s="24">
        <f>N32+AC32+AR32</f>
        <v>349</v>
      </c>
      <c r="BA32" s="23">
        <f>IF(AZ32=0,0,RANK(AZ32,AZ$8:AZ$107,1))</f>
        <v>7</v>
      </c>
      <c r="BB32" s="4"/>
    </row>
    <row r="33" spans="1:54" ht="15.75" customHeight="1" x14ac:dyDescent="0.2">
      <c r="A33" s="25"/>
      <c r="B33" s="17" t="s">
        <v>67</v>
      </c>
      <c r="C33" s="18"/>
      <c r="D33" s="6">
        <v>92</v>
      </c>
      <c r="E33" s="6">
        <v>89</v>
      </c>
      <c r="F33" s="6">
        <v>79</v>
      </c>
      <c r="G33" s="11">
        <f t="shared" si="23"/>
        <v>260</v>
      </c>
      <c r="H33" s="12">
        <f t="shared" si="1"/>
        <v>20</v>
      </c>
      <c r="I33" s="12">
        <f t="shared" si="22"/>
        <v>20</v>
      </c>
      <c r="J33" s="12">
        <f t="shared" si="17"/>
        <v>21</v>
      </c>
      <c r="K33" s="12" t="str">
        <f t="shared" si="24"/>
        <v xml:space="preserve"> </v>
      </c>
      <c r="L33" s="12">
        <f t="shared" si="25"/>
        <v>21</v>
      </c>
      <c r="M33" s="12">
        <f t="shared" si="4"/>
        <v>21</v>
      </c>
      <c r="N33" s="23"/>
      <c r="O33" s="23"/>
      <c r="P33" s="23"/>
      <c r="Q33" s="23"/>
      <c r="R33" s="23"/>
      <c r="S33" s="23"/>
      <c r="T33" s="6">
        <v>86</v>
      </c>
      <c r="U33" s="6">
        <v>76</v>
      </c>
      <c r="V33" s="11">
        <f t="shared" si="26"/>
        <v>162</v>
      </c>
      <c r="W33" s="12">
        <f t="shared" si="6"/>
        <v>22</v>
      </c>
      <c r="X33" s="12">
        <f t="shared" si="27"/>
        <v>22</v>
      </c>
      <c r="Y33" s="12">
        <f t="shared" si="8"/>
        <v>23</v>
      </c>
      <c r="Z33" s="12" t="str">
        <f t="shared" si="28"/>
        <v xml:space="preserve"> </v>
      </c>
      <c r="AA33" s="12">
        <f t="shared" si="29"/>
        <v>23</v>
      </c>
      <c r="AB33" s="12">
        <f t="shared" si="11"/>
        <v>23</v>
      </c>
      <c r="AC33" s="23"/>
      <c r="AD33" s="23"/>
      <c r="AE33" s="23"/>
      <c r="AF33" s="23"/>
      <c r="AG33" s="23"/>
      <c r="AH33" s="23"/>
      <c r="AI33" s="6">
        <v>98</v>
      </c>
      <c r="AJ33" s="7">
        <v>36.39</v>
      </c>
      <c r="AK33" s="13">
        <f t="shared" si="18"/>
        <v>2.6930475405331133</v>
      </c>
      <c r="AL33" s="12">
        <f t="shared" si="12"/>
        <v>6</v>
      </c>
      <c r="AM33" s="12">
        <f t="shared" si="19"/>
        <v>6</v>
      </c>
      <c r="AN33" s="12">
        <f t="shared" si="20"/>
        <v>7</v>
      </c>
      <c r="AO33" s="12" t="str">
        <f t="shared" si="30"/>
        <v xml:space="preserve"> </v>
      </c>
      <c r="AP33" s="12">
        <f t="shared" si="31"/>
        <v>7</v>
      </c>
      <c r="AQ33" s="12">
        <f t="shared" si="15"/>
        <v>7</v>
      </c>
      <c r="AR33" s="23"/>
      <c r="AS33" s="23"/>
      <c r="AT33" s="23"/>
      <c r="AU33" s="23"/>
      <c r="AV33" s="23"/>
      <c r="AW33" s="23"/>
      <c r="AX33" s="14">
        <f t="shared" si="21"/>
        <v>424.69304754053309</v>
      </c>
      <c r="AY33" s="12">
        <f t="shared" si="16"/>
        <v>19</v>
      </c>
      <c r="AZ33" s="24"/>
      <c r="BA33" s="23"/>
      <c r="BB33" s="4"/>
    </row>
    <row r="34" spans="1:54" ht="15.75" customHeight="1" x14ac:dyDescent="0.2">
      <c r="A34" s="25"/>
      <c r="B34" s="19" t="s">
        <v>68</v>
      </c>
      <c r="C34" s="20"/>
      <c r="D34" s="6">
        <v>95</v>
      </c>
      <c r="E34" s="6">
        <v>92</v>
      </c>
      <c r="F34" s="6">
        <v>85</v>
      </c>
      <c r="G34" s="11">
        <f t="shared" si="23"/>
        <v>272</v>
      </c>
      <c r="H34" s="12">
        <f t="shared" si="1"/>
        <v>8</v>
      </c>
      <c r="I34" s="12">
        <f t="shared" si="22"/>
        <v>8</v>
      </c>
      <c r="J34" s="12">
        <f t="shared" si="17"/>
        <v>9</v>
      </c>
      <c r="K34" s="12" t="str">
        <f t="shared" si="24"/>
        <v xml:space="preserve"> </v>
      </c>
      <c r="L34" s="12">
        <f t="shared" si="25"/>
        <v>9</v>
      </c>
      <c r="M34" s="12">
        <f t="shared" si="4"/>
        <v>9</v>
      </c>
      <c r="N34" s="23"/>
      <c r="O34" s="23"/>
      <c r="P34" s="23"/>
      <c r="Q34" s="23"/>
      <c r="R34" s="23"/>
      <c r="S34" s="23"/>
      <c r="T34" s="6">
        <v>83</v>
      </c>
      <c r="U34" s="6">
        <v>83</v>
      </c>
      <c r="V34" s="11">
        <f t="shared" si="26"/>
        <v>166</v>
      </c>
      <c r="W34" s="12">
        <f t="shared" si="6"/>
        <v>16</v>
      </c>
      <c r="X34" s="12">
        <f t="shared" si="27"/>
        <v>16</v>
      </c>
      <c r="Y34" s="12">
        <f t="shared" si="8"/>
        <v>17</v>
      </c>
      <c r="Z34" s="12" t="str">
        <f t="shared" si="28"/>
        <v xml:space="preserve"> </v>
      </c>
      <c r="AA34" s="12">
        <f t="shared" si="29"/>
        <v>17</v>
      </c>
      <c r="AB34" s="12">
        <f t="shared" si="11"/>
        <v>17</v>
      </c>
      <c r="AC34" s="23"/>
      <c r="AD34" s="23"/>
      <c r="AE34" s="23"/>
      <c r="AF34" s="23"/>
      <c r="AG34" s="23"/>
      <c r="AH34" s="23"/>
      <c r="AI34" s="6">
        <v>96</v>
      </c>
      <c r="AJ34" s="7">
        <v>39.36</v>
      </c>
      <c r="AK34" s="13">
        <f t="shared" si="18"/>
        <v>2.4390243902439024</v>
      </c>
      <c r="AL34" s="12">
        <f t="shared" si="12"/>
        <v>10</v>
      </c>
      <c r="AM34" s="12">
        <f t="shared" si="19"/>
        <v>10</v>
      </c>
      <c r="AN34" s="12">
        <f t="shared" si="20"/>
        <v>11</v>
      </c>
      <c r="AO34" s="12" t="str">
        <f t="shared" si="30"/>
        <v xml:space="preserve"> </v>
      </c>
      <c r="AP34" s="12">
        <f t="shared" si="31"/>
        <v>11</v>
      </c>
      <c r="AQ34" s="12">
        <f t="shared" si="15"/>
        <v>11</v>
      </c>
      <c r="AR34" s="23"/>
      <c r="AS34" s="23"/>
      <c r="AT34" s="23"/>
      <c r="AU34" s="23"/>
      <c r="AV34" s="23"/>
      <c r="AW34" s="23"/>
      <c r="AX34" s="14">
        <f t="shared" si="21"/>
        <v>440.4390243902439</v>
      </c>
      <c r="AY34" s="12">
        <f t="shared" si="16"/>
        <v>11</v>
      </c>
      <c r="AZ34" s="24"/>
      <c r="BA34" s="23"/>
      <c r="BB34" s="4"/>
    </row>
    <row r="35" spans="1:54" ht="15.75" customHeight="1" x14ac:dyDescent="0.2">
      <c r="A35" s="25"/>
      <c r="B35" s="19" t="s">
        <v>86</v>
      </c>
      <c r="C35" s="20"/>
      <c r="D35" s="6">
        <v>68</v>
      </c>
      <c r="E35" s="6">
        <v>79</v>
      </c>
      <c r="F35" s="6">
        <v>63</v>
      </c>
      <c r="G35" s="11">
        <f t="shared" si="23"/>
        <v>210</v>
      </c>
      <c r="H35" s="12">
        <f t="shared" si="1"/>
        <v>44</v>
      </c>
      <c r="I35" s="12">
        <f t="shared" si="22"/>
        <v>44</v>
      </c>
      <c r="J35" s="12">
        <f t="shared" si="17"/>
        <v>45</v>
      </c>
      <c r="K35" s="12" t="str">
        <f t="shared" si="24"/>
        <v xml:space="preserve"> </v>
      </c>
      <c r="L35" s="12">
        <f t="shared" si="25"/>
        <v>45</v>
      </c>
      <c r="M35" s="12">
        <f t="shared" si="4"/>
        <v>45</v>
      </c>
      <c r="N35" s="23"/>
      <c r="O35" s="23"/>
      <c r="P35" s="23"/>
      <c r="Q35" s="23"/>
      <c r="R35" s="23"/>
      <c r="S35" s="23"/>
      <c r="T35" s="6">
        <v>59</v>
      </c>
      <c r="U35" s="6">
        <v>72</v>
      </c>
      <c r="V35" s="11">
        <f t="shared" si="26"/>
        <v>131</v>
      </c>
      <c r="W35" s="12">
        <f t="shared" si="6"/>
        <v>45</v>
      </c>
      <c r="X35" s="12">
        <f t="shared" si="27"/>
        <v>45</v>
      </c>
      <c r="Y35" s="12">
        <f t="shared" si="8"/>
        <v>46</v>
      </c>
      <c r="Z35" s="12" t="str">
        <f t="shared" si="28"/>
        <v xml:space="preserve"> </v>
      </c>
      <c r="AA35" s="12">
        <f t="shared" si="29"/>
        <v>46</v>
      </c>
      <c r="AB35" s="12">
        <f t="shared" si="11"/>
        <v>46</v>
      </c>
      <c r="AC35" s="23"/>
      <c r="AD35" s="23"/>
      <c r="AE35" s="23"/>
      <c r="AF35" s="23"/>
      <c r="AG35" s="23"/>
      <c r="AH35" s="23"/>
      <c r="AI35" s="6">
        <v>24</v>
      </c>
      <c r="AJ35" s="7">
        <v>44.58</v>
      </c>
      <c r="AK35" s="13">
        <f t="shared" si="18"/>
        <v>0.53835800807537015</v>
      </c>
      <c r="AL35" s="12">
        <f t="shared" si="12"/>
        <v>44</v>
      </c>
      <c r="AM35" s="12">
        <f t="shared" si="19"/>
        <v>44</v>
      </c>
      <c r="AN35" s="12">
        <f t="shared" si="20"/>
        <v>45</v>
      </c>
      <c r="AO35" s="12" t="str">
        <f t="shared" si="30"/>
        <v xml:space="preserve"> </v>
      </c>
      <c r="AP35" s="12">
        <f t="shared" si="31"/>
        <v>45</v>
      </c>
      <c r="AQ35" s="12">
        <f t="shared" si="15"/>
        <v>45</v>
      </c>
      <c r="AR35" s="23"/>
      <c r="AS35" s="23"/>
      <c r="AT35" s="23"/>
      <c r="AU35" s="23"/>
      <c r="AV35" s="23"/>
      <c r="AW35" s="23"/>
      <c r="AX35" s="14">
        <f t="shared" si="21"/>
        <v>341.53835800807536</v>
      </c>
      <c r="AY35" s="12">
        <f t="shared" si="16"/>
        <v>45</v>
      </c>
      <c r="AZ35" s="24"/>
      <c r="BA35" s="23"/>
      <c r="BB35" s="4"/>
    </row>
    <row r="36" spans="1:54" ht="15.75" customHeight="1" x14ac:dyDescent="0.2">
      <c r="A36" s="25" t="s">
        <v>64</v>
      </c>
      <c r="B36" s="17" t="s">
        <v>70</v>
      </c>
      <c r="C36" s="18"/>
      <c r="D36" s="6">
        <v>93</v>
      </c>
      <c r="E36" s="6">
        <v>83</v>
      </c>
      <c r="F36" s="6">
        <v>79</v>
      </c>
      <c r="G36" s="11">
        <f t="shared" si="23"/>
        <v>255</v>
      </c>
      <c r="H36" s="12">
        <f t="shared" si="1"/>
        <v>26</v>
      </c>
      <c r="I36" s="12">
        <f t="shared" si="22"/>
        <v>26</v>
      </c>
      <c r="J36" s="12">
        <f t="shared" si="17"/>
        <v>27</v>
      </c>
      <c r="K36" s="12" t="str">
        <f t="shared" si="24"/>
        <v xml:space="preserve"> </v>
      </c>
      <c r="L36" s="12">
        <f t="shared" si="25"/>
        <v>27</v>
      </c>
      <c r="M36" s="12">
        <f t="shared" si="4"/>
        <v>27</v>
      </c>
      <c r="N36" s="23">
        <f>SUM(M36:M39)</f>
        <v>74</v>
      </c>
      <c r="O36" s="23">
        <f>IF(L36=" "," ",L36)</f>
        <v>27</v>
      </c>
      <c r="P36" s="23">
        <f>IF(L37=" "," ",L37)</f>
        <v>5</v>
      </c>
      <c r="Q36" s="23">
        <f>IF(L38=" "," ",L38)</f>
        <v>2</v>
      </c>
      <c r="R36" s="23">
        <f>IF(L39=" "," ",L39)</f>
        <v>40</v>
      </c>
      <c r="S36" s="23">
        <f>IF(N36=0," ",RANK(N36,N$8:N$107,1))</f>
        <v>3</v>
      </c>
      <c r="T36" s="6">
        <v>84</v>
      </c>
      <c r="U36" s="6">
        <v>94</v>
      </c>
      <c r="V36" s="11">
        <f t="shared" si="26"/>
        <v>178</v>
      </c>
      <c r="W36" s="12">
        <f t="shared" si="6"/>
        <v>2</v>
      </c>
      <c r="X36" s="12">
        <f t="shared" si="27"/>
        <v>2</v>
      </c>
      <c r="Y36" s="12">
        <f t="shared" si="8"/>
        <v>3</v>
      </c>
      <c r="Z36" s="12" t="str">
        <f t="shared" si="28"/>
        <v xml:space="preserve"> </v>
      </c>
      <c r="AA36" s="12">
        <f t="shared" si="29"/>
        <v>2</v>
      </c>
      <c r="AB36" s="12">
        <f t="shared" si="11"/>
        <v>2</v>
      </c>
      <c r="AC36" s="23">
        <f>SUM(AB36:AB39)</f>
        <v>32</v>
      </c>
      <c r="AD36" s="23">
        <f>IF(AA36=" "," ",AA36)</f>
        <v>2</v>
      </c>
      <c r="AE36" s="23">
        <f>IF(AA37=" "," ",AA37)</f>
        <v>15</v>
      </c>
      <c r="AF36" s="23">
        <f>IF(AA38=" "," ",AA38)</f>
        <v>10</v>
      </c>
      <c r="AG36" s="23">
        <f>IF(AA39=" "," ",AA39)</f>
        <v>5</v>
      </c>
      <c r="AH36" s="23">
        <f>IF(AC36=0," ",RANK(AC36,AC$8:AC$107,1))</f>
        <v>2</v>
      </c>
      <c r="AI36" s="6">
        <v>84</v>
      </c>
      <c r="AJ36" s="7">
        <v>46.95</v>
      </c>
      <c r="AK36" s="13">
        <f t="shared" si="18"/>
        <v>1.7891373801916932</v>
      </c>
      <c r="AL36" s="12">
        <f t="shared" si="12"/>
        <v>21</v>
      </c>
      <c r="AM36" s="12">
        <f t="shared" si="19"/>
        <v>21</v>
      </c>
      <c r="AN36" s="12">
        <f t="shared" si="20"/>
        <v>22</v>
      </c>
      <c r="AO36" s="12" t="str">
        <f t="shared" si="30"/>
        <v xml:space="preserve"> </v>
      </c>
      <c r="AP36" s="12">
        <f t="shared" si="31"/>
        <v>22</v>
      </c>
      <c r="AQ36" s="12">
        <f t="shared" si="15"/>
        <v>22</v>
      </c>
      <c r="AR36" s="23">
        <f>SUM(AQ36:AQ39)</f>
        <v>73</v>
      </c>
      <c r="AS36" s="23">
        <f>IF(AP36=" "," ",AP36)</f>
        <v>22</v>
      </c>
      <c r="AT36" s="23">
        <f>IF(AP37=" "," ",AP37)</f>
        <v>9</v>
      </c>
      <c r="AU36" s="23">
        <f>IF(AP38=" "," ",AP38)</f>
        <v>8</v>
      </c>
      <c r="AV36" s="23">
        <f>IF(AP39=" "," ",AP39)</f>
        <v>34</v>
      </c>
      <c r="AW36" s="23">
        <f>IF(AR36=0," ",RANK(AR36,AR$8:AR$107,1))</f>
        <v>3</v>
      </c>
      <c r="AX36" s="14">
        <f t="shared" si="21"/>
        <v>434.78913738019168</v>
      </c>
      <c r="AY36" s="12">
        <f t="shared" si="16"/>
        <v>15</v>
      </c>
      <c r="AZ36" s="24">
        <f>N36+AC36+AR36</f>
        <v>179</v>
      </c>
      <c r="BA36" s="23">
        <f>IF(AZ36=0,0,RANK(AZ36,AZ$8:AZ$107,1))</f>
        <v>2</v>
      </c>
      <c r="BB36" s="4"/>
    </row>
    <row r="37" spans="1:54" ht="15.75" customHeight="1" x14ac:dyDescent="0.2">
      <c r="A37" s="25"/>
      <c r="B37" s="17" t="s">
        <v>71</v>
      </c>
      <c r="C37" s="18"/>
      <c r="D37" s="6">
        <v>99</v>
      </c>
      <c r="E37" s="6">
        <v>91</v>
      </c>
      <c r="F37" s="6">
        <v>87</v>
      </c>
      <c r="G37" s="11">
        <f t="shared" si="23"/>
        <v>277</v>
      </c>
      <c r="H37" s="12">
        <f t="shared" si="1"/>
        <v>4</v>
      </c>
      <c r="I37" s="12">
        <f t="shared" si="22"/>
        <v>4</v>
      </c>
      <c r="J37" s="12">
        <f t="shared" si="17"/>
        <v>5</v>
      </c>
      <c r="K37" s="12" t="str">
        <f t="shared" si="24"/>
        <v xml:space="preserve"> </v>
      </c>
      <c r="L37" s="12">
        <f t="shared" si="25"/>
        <v>5</v>
      </c>
      <c r="M37" s="12">
        <f t="shared" si="4"/>
        <v>5</v>
      </c>
      <c r="N37" s="23"/>
      <c r="O37" s="23"/>
      <c r="P37" s="23"/>
      <c r="Q37" s="23"/>
      <c r="R37" s="23"/>
      <c r="S37" s="23"/>
      <c r="T37" s="6">
        <v>86</v>
      </c>
      <c r="U37" s="6">
        <v>82</v>
      </c>
      <c r="V37" s="11">
        <f t="shared" si="26"/>
        <v>168</v>
      </c>
      <c r="W37" s="12">
        <f t="shared" si="6"/>
        <v>14</v>
      </c>
      <c r="X37" s="12">
        <f t="shared" si="27"/>
        <v>14</v>
      </c>
      <c r="Y37" s="12">
        <f t="shared" si="8"/>
        <v>15</v>
      </c>
      <c r="Z37" s="12" t="str">
        <f t="shared" si="28"/>
        <v xml:space="preserve"> </v>
      </c>
      <c r="AA37" s="12">
        <f t="shared" si="29"/>
        <v>15</v>
      </c>
      <c r="AB37" s="12">
        <f t="shared" si="11"/>
        <v>15</v>
      </c>
      <c r="AC37" s="23"/>
      <c r="AD37" s="23"/>
      <c r="AE37" s="23"/>
      <c r="AF37" s="23"/>
      <c r="AG37" s="23"/>
      <c r="AH37" s="23"/>
      <c r="AI37" s="6">
        <v>90</v>
      </c>
      <c r="AJ37" s="7">
        <v>33.869999999999997</v>
      </c>
      <c r="AK37" s="13">
        <f t="shared" si="18"/>
        <v>2.6572187776793625</v>
      </c>
      <c r="AL37" s="12">
        <f t="shared" si="12"/>
        <v>8</v>
      </c>
      <c r="AM37" s="12">
        <f t="shared" si="19"/>
        <v>8</v>
      </c>
      <c r="AN37" s="12">
        <f t="shared" si="20"/>
        <v>9</v>
      </c>
      <c r="AO37" s="12" t="str">
        <f t="shared" si="30"/>
        <v xml:space="preserve"> </v>
      </c>
      <c r="AP37" s="12">
        <f t="shared" si="31"/>
        <v>9</v>
      </c>
      <c r="AQ37" s="12">
        <f t="shared" si="15"/>
        <v>9</v>
      </c>
      <c r="AR37" s="23"/>
      <c r="AS37" s="23"/>
      <c r="AT37" s="23"/>
      <c r="AU37" s="23"/>
      <c r="AV37" s="23"/>
      <c r="AW37" s="23"/>
      <c r="AX37" s="14">
        <f t="shared" si="21"/>
        <v>447.65721877767936</v>
      </c>
      <c r="AY37" s="12">
        <f t="shared" si="16"/>
        <v>7</v>
      </c>
      <c r="AZ37" s="24"/>
      <c r="BA37" s="23"/>
      <c r="BB37" s="4"/>
    </row>
    <row r="38" spans="1:54" ht="15.75" customHeight="1" x14ac:dyDescent="0.2">
      <c r="A38" s="25"/>
      <c r="B38" s="19" t="s">
        <v>46</v>
      </c>
      <c r="C38" s="20"/>
      <c r="D38" s="6">
        <v>97</v>
      </c>
      <c r="E38" s="6">
        <v>96</v>
      </c>
      <c r="F38" s="6">
        <v>90</v>
      </c>
      <c r="G38" s="11">
        <f t="shared" si="23"/>
        <v>283</v>
      </c>
      <c r="H38" s="12">
        <f t="shared" si="1"/>
        <v>2</v>
      </c>
      <c r="I38" s="12">
        <f t="shared" si="22"/>
        <v>2</v>
      </c>
      <c r="J38" s="12">
        <f t="shared" si="17"/>
        <v>3</v>
      </c>
      <c r="K38" s="12" t="str">
        <f t="shared" si="24"/>
        <v xml:space="preserve"> </v>
      </c>
      <c r="L38" s="12">
        <f t="shared" si="25"/>
        <v>2</v>
      </c>
      <c r="M38" s="12">
        <f t="shared" si="4"/>
        <v>2</v>
      </c>
      <c r="N38" s="23"/>
      <c r="O38" s="23"/>
      <c r="P38" s="23"/>
      <c r="Q38" s="23"/>
      <c r="R38" s="23"/>
      <c r="S38" s="23"/>
      <c r="T38" s="6">
        <v>82</v>
      </c>
      <c r="U38" s="6">
        <v>90</v>
      </c>
      <c r="V38" s="11">
        <f t="shared" si="26"/>
        <v>172</v>
      </c>
      <c r="W38" s="12">
        <f t="shared" si="6"/>
        <v>9</v>
      </c>
      <c r="X38" s="12">
        <f t="shared" si="27"/>
        <v>9</v>
      </c>
      <c r="Y38" s="12">
        <f t="shared" si="8"/>
        <v>10</v>
      </c>
      <c r="Z38" s="12" t="str">
        <f t="shared" si="28"/>
        <v xml:space="preserve"> </v>
      </c>
      <c r="AA38" s="12">
        <f t="shared" si="29"/>
        <v>10</v>
      </c>
      <c r="AB38" s="12">
        <f t="shared" si="11"/>
        <v>10</v>
      </c>
      <c r="AC38" s="23"/>
      <c r="AD38" s="23"/>
      <c r="AE38" s="23"/>
      <c r="AF38" s="23"/>
      <c r="AG38" s="23"/>
      <c r="AH38" s="23"/>
      <c r="AI38" s="6">
        <v>81</v>
      </c>
      <c r="AJ38" s="7">
        <v>30.24</v>
      </c>
      <c r="AK38" s="13">
        <f t="shared" si="18"/>
        <v>2.6785714285714288</v>
      </c>
      <c r="AL38" s="12">
        <f t="shared" si="12"/>
        <v>7</v>
      </c>
      <c r="AM38" s="12">
        <f t="shared" si="19"/>
        <v>7</v>
      </c>
      <c r="AN38" s="12">
        <f t="shared" si="20"/>
        <v>8</v>
      </c>
      <c r="AO38" s="12" t="str">
        <f t="shared" si="30"/>
        <v xml:space="preserve"> </v>
      </c>
      <c r="AP38" s="12">
        <f t="shared" si="31"/>
        <v>8</v>
      </c>
      <c r="AQ38" s="12">
        <f t="shared" si="15"/>
        <v>8</v>
      </c>
      <c r="AR38" s="23"/>
      <c r="AS38" s="23"/>
      <c r="AT38" s="23"/>
      <c r="AU38" s="23"/>
      <c r="AV38" s="23"/>
      <c r="AW38" s="23"/>
      <c r="AX38" s="14">
        <f t="shared" si="21"/>
        <v>457.67857142857144</v>
      </c>
      <c r="AY38" s="12">
        <f t="shared" si="16"/>
        <v>3</v>
      </c>
      <c r="AZ38" s="24"/>
      <c r="BA38" s="23"/>
      <c r="BB38" s="4"/>
    </row>
    <row r="39" spans="1:54" ht="15.75" customHeight="1" x14ac:dyDescent="0.2">
      <c r="A39" s="25"/>
      <c r="B39" s="19" t="s">
        <v>45</v>
      </c>
      <c r="C39" s="20"/>
      <c r="D39" s="6">
        <v>88</v>
      </c>
      <c r="E39" s="6">
        <v>68</v>
      </c>
      <c r="F39" s="6">
        <v>75</v>
      </c>
      <c r="G39" s="11">
        <f t="shared" si="23"/>
        <v>231</v>
      </c>
      <c r="H39" s="12">
        <f t="shared" si="1"/>
        <v>39</v>
      </c>
      <c r="I39" s="12">
        <f t="shared" si="22"/>
        <v>39</v>
      </c>
      <c r="J39" s="12">
        <f t="shared" si="17"/>
        <v>40</v>
      </c>
      <c r="K39" s="12" t="str">
        <f t="shared" si="24"/>
        <v xml:space="preserve"> </v>
      </c>
      <c r="L39" s="12">
        <f t="shared" si="25"/>
        <v>40</v>
      </c>
      <c r="M39" s="12">
        <f t="shared" si="4"/>
        <v>40</v>
      </c>
      <c r="N39" s="23"/>
      <c r="O39" s="23"/>
      <c r="P39" s="23"/>
      <c r="Q39" s="23"/>
      <c r="R39" s="23"/>
      <c r="S39" s="23"/>
      <c r="T39" s="6">
        <v>89</v>
      </c>
      <c r="U39" s="6">
        <v>87</v>
      </c>
      <c r="V39" s="11">
        <f t="shared" si="26"/>
        <v>176</v>
      </c>
      <c r="W39" s="12">
        <f t="shared" si="6"/>
        <v>4</v>
      </c>
      <c r="X39" s="12">
        <f t="shared" si="27"/>
        <v>4</v>
      </c>
      <c r="Y39" s="12">
        <f t="shared" si="8"/>
        <v>5</v>
      </c>
      <c r="Z39" s="12" t="str">
        <f t="shared" si="28"/>
        <v xml:space="preserve"> </v>
      </c>
      <c r="AA39" s="12">
        <f t="shared" si="29"/>
        <v>5</v>
      </c>
      <c r="AB39" s="12">
        <f t="shared" si="11"/>
        <v>5</v>
      </c>
      <c r="AC39" s="23"/>
      <c r="AD39" s="23"/>
      <c r="AE39" s="23"/>
      <c r="AF39" s="23"/>
      <c r="AG39" s="23"/>
      <c r="AH39" s="23"/>
      <c r="AI39" s="6">
        <v>80</v>
      </c>
      <c r="AJ39" s="7">
        <v>67.7</v>
      </c>
      <c r="AK39" s="13">
        <f t="shared" si="18"/>
        <v>1.1816838995568686</v>
      </c>
      <c r="AL39" s="12">
        <f t="shared" si="12"/>
        <v>33</v>
      </c>
      <c r="AM39" s="12">
        <f t="shared" si="19"/>
        <v>33</v>
      </c>
      <c r="AN39" s="12">
        <f t="shared" si="20"/>
        <v>34</v>
      </c>
      <c r="AO39" s="12" t="str">
        <f t="shared" si="30"/>
        <v xml:space="preserve"> </v>
      </c>
      <c r="AP39" s="12">
        <f t="shared" si="31"/>
        <v>34</v>
      </c>
      <c r="AQ39" s="12">
        <f t="shared" si="15"/>
        <v>34</v>
      </c>
      <c r="AR39" s="23"/>
      <c r="AS39" s="23"/>
      <c r="AT39" s="23"/>
      <c r="AU39" s="23"/>
      <c r="AV39" s="23"/>
      <c r="AW39" s="23"/>
      <c r="AX39" s="14">
        <f t="shared" si="21"/>
        <v>408.18168389955684</v>
      </c>
      <c r="AY39" s="12">
        <f t="shared" si="16"/>
        <v>26</v>
      </c>
      <c r="AZ39" s="24"/>
      <c r="BA39" s="23"/>
      <c r="BB39" s="4"/>
    </row>
    <row r="40" spans="1:54" ht="15.75" customHeight="1" x14ac:dyDescent="0.2">
      <c r="A40" s="25" t="s">
        <v>66</v>
      </c>
      <c r="B40" s="17" t="s">
        <v>72</v>
      </c>
      <c r="C40" s="18"/>
      <c r="D40" s="6">
        <v>98</v>
      </c>
      <c r="E40" s="6">
        <v>94</v>
      </c>
      <c r="F40" s="6">
        <v>90</v>
      </c>
      <c r="G40" s="11">
        <f t="shared" si="23"/>
        <v>282</v>
      </c>
      <c r="H40" s="12">
        <f t="shared" ref="H40:H71" si="33">IF(G40=0," ",RANK(G40,G$8:G$107,0))</f>
        <v>3</v>
      </c>
      <c r="I40" s="12">
        <f t="shared" si="22"/>
        <v>3</v>
      </c>
      <c r="J40" s="12">
        <f t="shared" si="17"/>
        <v>4</v>
      </c>
      <c r="K40" s="12" t="str">
        <f t="shared" si="24"/>
        <v xml:space="preserve"> </v>
      </c>
      <c r="L40" s="12">
        <f t="shared" si="25"/>
        <v>4</v>
      </c>
      <c r="M40" s="12">
        <f t="shared" ref="M40:M71" si="34">IF(G40=0,MAX($H$8:$H$107)+1,IF(K40="46"," ",IF(J40=" "," ",IF(J40=3,J40-1,J40))))</f>
        <v>4</v>
      </c>
      <c r="N40" s="23">
        <f>SUM(M40:M43)</f>
        <v>87</v>
      </c>
      <c r="O40" s="23">
        <f>IF(L40=" "," ",L40)</f>
        <v>4</v>
      </c>
      <c r="P40" s="23">
        <f>IF(L41=" "," ",L41)</f>
        <v>21</v>
      </c>
      <c r="Q40" s="23">
        <f>IF(L42=" "," ",L42)</f>
        <v>30</v>
      </c>
      <c r="R40" s="23">
        <f>IF(L43=" "," ",L43)</f>
        <v>32</v>
      </c>
      <c r="S40" s="23">
        <f>IF(N40=0," ",RANK(N40,N$8:N$107,1))</f>
        <v>5</v>
      </c>
      <c r="T40" s="6">
        <v>84</v>
      </c>
      <c r="U40" s="6">
        <v>81</v>
      </c>
      <c r="V40" s="11">
        <f t="shared" si="26"/>
        <v>165</v>
      </c>
      <c r="W40" s="12">
        <f t="shared" ref="W40:W71" si="35">IF(V40=0," ",RANK(V40,V$8:V$107,0))</f>
        <v>19</v>
      </c>
      <c r="X40" s="12">
        <f t="shared" si="27"/>
        <v>19</v>
      </c>
      <c r="Y40" s="12">
        <f t="shared" si="8"/>
        <v>20</v>
      </c>
      <c r="Z40" s="12" t="str">
        <f t="shared" si="28"/>
        <v xml:space="preserve"> </v>
      </c>
      <c r="AA40" s="12">
        <f t="shared" si="29"/>
        <v>20</v>
      </c>
      <c r="AB40" s="12">
        <f t="shared" ref="AB40:AB71" si="36">IF(V40=0,MAX($W$8:$W$107)+1,IF(Z40="46"," ",IF(Y40=" "," ",IF(Y40=3,Y40-1,Y40))))</f>
        <v>20</v>
      </c>
      <c r="AC40" s="23">
        <f>SUM(AB40:AB43)</f>
        <v>106</v>
      </c>
      <c r="AD40" s="23">
        <f>IF(AA40=" "," ",AA40)</f>
        <v>20</v>
      </c>
      <c r="AE40" s="23">
        <f>IF(AA41=" "," ",AA41)</f>
        <v>14</v>
      </c>
      <c r="AF40" s="23">
        <f>IF(AA42=" "," ",AA42)</f>
        <v>36</v>
      </c>
      <c r="AG40" s="23">
        <f>IF(AA43=" "," ",AA43)</f>
        <v>36</v>
      </c>
      <c r="AH40" s="23">
        <f>IF(AC40=0," ",RANK(AC40,AC$8:AC$107,1))</f>
        <v>5</v>
      </c>
      <c r="AI40" s="6">
        <v>73</v>
      </c>
      <c r="AJ40" s="7">
        <v>31.16</v>
      </c>
      <c r="AK40" s="13">
        <f t="shared" si="18"/>
        <v>2.3427471116816432</v>
      </c>
      <c r="AL40" s="12">
        <f t="shared" ref="AL40:AL71" si="37">IF(AK40=0," ",RANK(AK40,AK$8:AK$107,0))</f>
        <v>12</v>
      </c>
      <c r="AM40" s="12">
        <f t="shared" si="19"/>
        <v>12</v>
      </c>
      <c r="AN40" s="12">
        <f t="shared" si="20"/>
        <v>13</v>
      </c>
      <c r="AO40" s="12" t="str">
        <f t="shared" si="30"/>
        <v xml:space="preserve"> </v>
      </c>
      <c r="AP40" s="12">
        <f t="shared" si="31"/>
        <v>13</v>
      </c>
      <c r="AQ40" s="12">
        <f t="shared" ref="AQ40:AQ71" si="38">IF(AK40=0,MAX($AL$8:$AL$107)+1,IF(AO40="46"," ",IF(AN40=" "," ",IF(AN40=3,AN40-1,AN40))))</f>
        <v>13</v>
      </c>
      <c r="AR40" s="23">
        <f>SUM(AQ40:AQ43)</f>
        <v>103</v>
      </c>
      <c r="AS40" s="23">
        <f>IF(AP40=" "," ",AP40)</f>
        <v>13</v>
      </c>
      <c r="AT40" s="23">
        <f>IF(AP41=" "," ",AP41)</f>
        <v>20</v>
      </c>
      <c r="AU40" s="23">
        <f>IF(AP42=" "," ",AP42)</f>
        <v>44</v>
      </c>
      <c r="AV40" s="23">
        <f>IF(AP43=" "," ",AP43)</f>
        <v>26</v>
      </c>
      <c r="AW40" s="23">
        <f>IF(AR40=0," ",RANK(AR40,AR$8:AR$107,1))</f>
        <v>5</v>
      </c>
      <c r="AX40" s="14">
        <f t="shared" si="21"/>
        <v>449.34274711168166</v>
      </c>
      <c r="AY40" s="12">
        <f t="shared" ref="AY40:AY71" si="39">IF(AX40=0," ",RANK(AX40,AX$8:AX$107,0))</f>
        <v>5</v>
      </c>
      <c r="AZ40" s="24">
        <f>N40+AC40+AR40</f>
        <v>296</v>
      </c>
      <c r="BA40" s="23">
        <f>IF(AZ40=0,0,RANK(AZ40,AZ$8:AZ$107,1))</f>
        <v>5</v>
      </c>
      <c r="BB40" s="4"/>
    </row>
    <row r="41" spans="1:54" ht="15.75" customHeight="1" x14ac:dyDescent="0.2">
      <c r="A41" s="25"/>
      <c r="B41" s="17" t="s">
        <v>73</v>
      </c>
      <c r="C41" s="18"/>
      <c r="D41" s="6">
        <v>89</v>
      </c>
      <c r="E41" s="6">
        <v>89</v>
      </c>
      <c r="F41" s="6">
        <v>82</v>
      </c>
      <c r="G41" s="11">
        <f t="shared" si="23"/>
        <v>260</v>
      </c>
      <c r="H41" s="12">
        <f t="shared" si="33"/>
        <v>20</v>
      </c>
      <c r="I41" s="12">
        <f t="shared" si="22"/>
        <v>20</v>
      </c>
      <c r="J41" s="12">
        <f t="shared" si="17"/>
        <v>21</v>
      </c>
      <c r="K41" s="12" t="str">
        <f t="shared" si="24"/>
        <v xml:space="preserve"> </v>
      </c>
      <c r="L41" s="12">
        <f t="shared" si="25"/>
        <v>21</v>
      </c>
      <c r="M41" s="12">
        <f t="shared" si="34"/>
        <v>21</v>
      </c>
      <c r="N41" s="23"/>
      <c r="O41" s="23"/>
      <c r="P41" s="23"/>
      <c r="Q41" s="23"/>
      <c r="R41" s="23"/>
      <c r="S41" s="23"/>
      <c r="T41" s="6">
        <v>83</v>
      </c>
      <c r="U41" s="6">
        <v>86</v>
      </c>
      <c r="V41" s="11">
        <f t="shared" si="26"/>
        <v>169</v>
      </c>
      <c r="W41" s="12">
        <f t="shared" si="35"/>
        <v>13</v>
      </c>
      <c r="X41" s="12">
        <f t="shared" si="27"/>
        <v>13</v>
      </c>
      <c r="Y41" s="12">
        <f t="shared" si="8"/>
        <v>14</v>
      </c>
      <c r="Z41" s="12" t="str">
        <f t="shared" si="28"/>
        <v xml:space="preserve"> </v>
      </c>
      <c r="AA41" s="12">
        <f t="shared" si="29"/>
        <v>14</v>
      </c>
      <c r="AB41" s="12">
        <f t="shared" si="36"/>
        <v>14</v>
      </c>
      <c r="AC41" s="23"/>
      <c r="AD41" s="23"/>
      <c r="AE41" s="23"/>
      <c r="AF41" s="23"/>
      <c r="AG41" s="23"/>
      <c r="AH41" s="23"/>
      <c r="AI41" s="6">
        <v>88</v>
      </c>
      <c r="AJ41" s="7">
        <v>46.49</v>
      </c>
      <c r="AK41" s="13">
        <f t="shared" si="18"/>
        <v>1.8928801892880189</v>
      </c>
      <c r="AL41" s="12">
        <f t="shared" si="37"/>
        <v>19</v>
      </c>
      <c r="AM41" s="12">
        <f t="shared" si="19"/>
        <v>19</v>
      </c>
      <c r="AN41" s="12">
        <f t="shared" si="20"/>
        <v>20</v>
      </c>
      <c r="AO41" s="12" t="str">
        <f t="shared" si="30"/>
        <v xml:space="preserve"> </v>
      </c>
      <c r="AP41" s="12">
        <f t="shared" si="31"/>
        <v>20</v>
      </c>
      <c r="AQ41" s="12">
        <f t="shared" si="38"/>
        <v>20</v>
      </c>
      <c r="AR41" s="23"/>
      <c r="AS41" s="23"/>
      <c r="AT41" s="23"/>
      <c r="AU41" s="23"/>
      <c r="AV41" s="23"/>
      <c r="AW41" s="23"/>
      <c r="AX41" s="14">
        <f t="shared" si="21"/>
        <v>430.89288018928801</v>
      </c>
      <c r="AY41" s="12">
        <f t="shared" si="39"/>
        <v>16</v>
      </c>
      <c r="AZ41" s="24"/>
      <c r="BA41" s="23"/>
      <c r="BB41" s="4"/>
    </row>
    <row r="42" spans="1:54" ht="15.75" customHeight="1" x14ac:dyDescent="0.2">
      <c r="A42" s="25"/>
      <c r="B42" s="19" t="s">
        <v>74</v>
      </c>
      <c r="C42" s="20"/>
      <c r="D42" s="6">
        <v>94</v>
      </c>
      <c r="E42" s="6">
        <v>90</v>
      </c>
      <c r="F42" s="6">
        <v>66</v>
      </c>
      <c r="G42" s="11">
        <f t="shared" si="23"/>
        <v>250</v>
      </c>
      <c r="H42" s="12">
        <f t="shared" si="33"/>
        <v>29</v>
      </c>
      <c r="I42" s="12">
        <f t="shared" si="22"/>
        <v>29</v>
      </c>
      <c r="J42" s="12">
        <f t="shared" si="17"/>
        <v>30</v>
      </c>
      <c r="K42" s="12" t="str">
        <f t="shared" si="24"/>
        <v xml:space="preserve"> </v>
      </c>
      <c r="L42" s="12">
        <f t="shared" si="25"/>
        <v>30</v>
      </c>
      <c r="M42" s="12">
        <f t="shared" si="34"/>
        <v>30</v>
      </c>
      <c r="N42" s="23"/>
      <c r="O42" s="23"/>
      <c r="P42" s="23"/>
      <c r="Q42" s="23"/>
      <c r="R42" s="23"/>
      <c r="S42" s="23"/>
      <c r="T42" s="6">
        <v>72</v>
      </c>
      <c r="U42" s="6">
        <v>73</v>
      </c>
      <c r="V42" s="11">
        <f t="shared" si="26"/>
        <v>145</v>
      </c>
      <c r="W42" s="12">
        <f t="shared" si="35"/>
        <v>35</v>
      </c>
      <c r="X42" s="12">
        <f t="shared" si="27"/>
        <v>35</v>
      </c>
      <c r="Y42" s="12">
        <f t="shared" si="8"/>
        <v>36</v>
      </c>
      <c r="Z42" s="12" t="str">
        <f t="shared" si="28"/>
        <v xml:space="preserve"> </v>
      </c>
      <c r="AA42" s="12">
        <f t="shared" si="29"/>
        <v>36</v>
      </c>
      <c r="AB42" s="12">
        <f t="shared" si="36"/>
        <v>36</v>
      </c>
      <c r="AC42" s="23"/>
      <c r="AD42" s="23"/>
      <c r="AE42" s="23"/>
      <c r="AF42" s="23"/>
      <c r="AG42" s="23"/>
      <c r="AH42" s="23"/>
      <c r="AI42" s="6">
        <v>36</v>
      </c>
      <c r="AJ42" s="7">
        <v>59.51</v>
      </c>
      <c r="AK42" s="13">
        <f t="shared" si="18"/>
        <v>0.60494034616030923</v>
      </c>
      <c r="AL42" s="12">
        <f t="shared" si="37"/>
        <v>43</v>
      </c>
      <c r="AM42" s="12">
        <f t="shared" si="19"/>
        <v>43</v>
      </c>
      <c r="AN42" s="12">
        <f t="shared" si="20"/>
        <v>44</v>
      </c>
      <c r="AO42" s="12" t="str">
        <f t="shared" si="30"/>
        <v xml:space="preserve"> </v>
      </c>
      <c r="AP42" s="12">
        <f t="shared" si="31"/>
        <v>44</v>
      </c>
      <c r="AQ42" s="12">
        <f t="shared" si="38"/>
        <v>44</v>
      </c>
      <c r="AR42" s="23"/>
      <c r="AS42" s="23"/>
      <c r="AT42" s="23"/>
      <c r="AU42" s="23"/>
      <c r="AV42" s="23"/>
      <c r="AW42" s="23"/>
      <c r="AX42" s="14">
        <f t="shared" si="21"/>
        <v>395.60494034616033</v>
      </c>
      <c r="AY42" s="12">
        <f t="shared" si="39"/>
        <v>34</v>
      </c>
      <c r="AZ42" s="24"/>
      <c r="BA42" s="23"/>
      <c r="BB42" s="4"/>
    </row>
    <row r="43" spans="1:54" ht="15.75" customHeight="1" x14ac:dyDescent="0.2">
      <c r="A43" s="25"/>
      <c r="B43" s="19" t="s">
        <v>75</v>
      </c>
      <c r="C43" s="20"/>
      <c r="D43" s="6">
        <v>88</v>
      </c>
      <c r="E43" s="6">
        <v>87</v>
      </c>
      <c r="F43" s="6">
        <v>73</v>
      </c>
      <c r="G43" s="11">
        <f t="shared" si="23"/>
        <v>248</v>
      </c>
      <c r="H43" s="12">
        <f t="shared" si="33"/>
        <v>31</v>
      </c>
      <c r="I43" s="12">
        <f t="shared" si="22"/>
        <v>31</v>
      </c>
      <c r="J43" s="12">
        <f t="shared" si="17"/>
        <v>32</v>
      </c>
      <c r="K43" s="12" t="str">
        <f t="shared" si="24"/>
        <v xml:space="preserve"> </v>
      </c>
      <c r="L43" s="12">
        <f t="shared" si="25"/>
        <v>32</v>
      </c>
      <c r="M43" s="12">
        <f t="shared" si="34"/>
        <v>32</v>
      </c>
      <c r="N43" s="23"/>
      <c r="O43" s="23"/>
      <c r="P43" s="23"/>
      <c r="Q43" s="23"/>
      <c r="R43" s="23"/>
      <c r="S43" s="23"/>
      <c r="T43" s="6">
        <v>70</v>
      </c>
      <c r="U43" s="6">
        <v>75</v>
      </c>
      <c r="V43" s="11">
        <f t="shared" si="26"/>
        <v>145</v>
      </c>
      <c r="W43" s="12">
        <f t="shared" si="35"/>
        <v>35</v>
      </c>
      <c r="X43" s="12">
        <f t="shared" si="27"/>
        <v>35</v>
      </c>
      <c r="Y43" s="12">
        <f t="shared" si="8"/>
        <v>36</v>
      </c>
      <c r="Z43" s="12" t="str">
        <f t="shared" si="28"/>
        <v xml:space="preserve"> </v>
      </c>
      <c r="AA43" s="12">
        <f t="shared" si="29"/>
        <v>36</v>
      </c>
      <c r="AB43" s="12">
        <f t="shared" si="36"/>
        <v>36</v>
      </c>
      <c r="AC43" s="23"/>
      <c r="AD43" s="23"/>
      <c r="AE43" s="23"/>
      <c r="AF43" s="23"/>
      <c r="AG43" s="23"/>
      <c r="AH43" s="23"/>
      <c r="AI43" s="6">
        <v>67</v>
      </c>
      <c r="AJ43" s="7">
        <v>43.54</v>
      </c>
      <c r="AK43" s="13">
        <f t="shared" si="18"/>
        <v>1.5388148828663299</v>
      </c>
      <c r="AL43" s="12">
        <f t="shared" si="37"/>
        <v>25</v>
      </c>
      <c r="AM43" s="12">
        <f t="shared" si="19"/>
        <v>25</v>
      </c>
      <c r="AN43" s="12">
        <f t="shared" si="20"/>
        <v>26</v>
      </c>
      <c r="AO43" s="12" t="str">
        <f t="shared" si="30"/>
        <v xml:space="preserve"> </v>
      </c>
      <c r="AP43" s="12">
        <f t="shared" si="31"/>
        <v>26</v>
      </c>
      <c r="AQ43" s="12">
        <f t="shared" si="38"/>
        <v>26</v>
      </c>
      <c r="AR43" s="23"/>
      <c r="AS43" s="23"/>
      <c r="AT43" s="23"/>
      <c r="AU43" s="23"/>
      <c r="AV43" s="23"/>
      <c r="AW43" s="23"/>
      <c r="AX43" s="14">
        <f t="shared" si="21"/>
        <v>394.53881488286635</v>
      </c>
      <c r="AY43" s="12">
        <f t="shared" si="39"/>
        <v>35</v>
      </c>
      <c r="AZ43" s="24"/>
      <c r="BA43" s="23"/>
      <c r="BB43" s="4"/>
    </row>
    <row r="44" spans="1:54" ht="15.75" customHeight="1" x14ac:dyDescent="0.2">
      <c r="A44" s="25" t="s">
        <v>81</v>
      </c>
      <c r="B44" s="17" t="s">
        <v>29</v>
      </c>
      <c r="C44" s="18"/>
      <c r="D44" s="6">
        <v>89</v>
      </c>
      <c r="E44" s="6">
        <v>91</v>
      </c>
      <c r="F44" s="6">
        <v>88</v>
      </c>
      <c r="G44" s="11">
        <f t="shared" si="23"/>
        <v>268</v>
      </c>
      <c r="H44" s="12">
        <f t="shared" si="33"/>
        <v>12</v>
      </c>
      <c r="I44" s="12">
        <f t="shared" si="22"/>
        <v>12</v>
      </c>
      <c r="J44" s="12">
        <f t="shared" si="17"/>
        <v>13</v>
      </c>
      <c r="K44" s="12" t="str">
        <f t="shared" si="24"/>
        <v xml:space="preserve"> </v>
      </c>
      <c r="L44" s="12">
        <f t="shared" si="25"/>
        <v>13</v>
      </c>
      <c r="M44" s="12">
        <f t="shared" si="34"/>
        <v>13</v>
      </c>
      <c r="N44" s="23">
        <f>SUM(M44:M47)</f>
        <v>95</v>
      </c>
      <c r="O44" s="23">
        <f>IF(L44=" "," ",L44)</f>
        <v>13</v>
      </c>
      <c r="P44" s="23">
        <f>IF(L45=" "," ",L45)</f>
        <v>24</v>
      </c>
      <c r="Q44" s="23" t="e">
        <f>IF(#REF!=" "," ",#REF!)</f>
        <v>#REF!</v>
      </c>
      <c r="R44" s="23">
        <f>IF(L47=" "," ",L47)</f>
        <v>30</v>
      </c>
      <c r="S44" s="23">
        <f>IF(N44=0," ",RANK(N44,N$8:N$107,1))</f>
        <v>7</v>
      </c>
      <c r="T44" s="6">
        <v>88</v>
      </c>
      <c r="U44" s="6">
        <v>88</v>
      </c>
      <c r="V44" s="11">
        <f t="shared" si="26"/>
        <v>176</v>
      </c>
      <c r="W44" s="12">
        <f t="shared" si="35"/>
        <v>4</v>
      </c>
      <c r="X44" s="12">
        <f t="shared" si="27"/>
        <v>4</v>
      </c>
      <c r="Y44" s="12">
        <f t="shared" si="8"/>
        <v>5</v>
      </c>
      <c r="Z44" s="12" t="str">
        <f t="shared" si="28"/>
        <v xml:space="preserve"> </v>
      </c>
      <c r="AA44" s="12">
        <f t="shared" si="29"/>
        <v>5</v>
      </c>
      <c r="AB44" s="12">
        <f t="shared" si="36"/>
        <v>5</v>
      </c>
      <c r="AC44" s="23">
        <f>SUM(AB44:AB47)</f>
        <v>87</v>
      </c>
      <c r="AD44" s="23">
        <f>IF(AA44=" "," ",AA44)</f>
        <v>5</v>
      </c>
      <c r="AE44" s="23">
        <f>IF(AA45=" "," ",AA45)</f>
        <v>30</v>
      </c>
      <c r="AF44" s="23" t="e">
        <f>IF(#REF!=" "," ",#REF!)</f>
        <v>#REF!</v>
      </c>
      <c r="AG44" s="23">
        <f>IF(AA47=" "," ",AA47)</f>
        <v>8</v>
      </c>
      <c r="AH44" s="23">
        <f>IF(AC44=0," ",RANK(AC44,AC$8:AC$107,1))</f>
        <v>4</v>
      </c>
      <c r="AI44" s="6">
        <v>82</v>
      </c>
      <c r="AJ44" s="7">
        <v>29.29</v>
      </c>
      <c r="AK44" s="13">
        <f t="shared" si="18"/>
        <v>2.7995903038579719</v>
      </c>
      <c r="AL44" s="12">
        <f t="shared" si="37"/>
        <v>5</v>
      </c>
      <c r="AM44" s="12">
        <f t="shared" si="19"/>
        <v>5</v>
      </c>
      <c r="AN44" s="12">
        <f t="shared" si="20"/>
        <v>6</v>
      </c>
      <c r="AO44" s="12" t="str">
        <f t="shared" si="30"/>
        <v xml:space="preserve"> </v>
      </c>
      <c r="AP44" s="12">
        <f t="shared" si="31"/>
        <v>6</v>
      </c>
      <c r="AQ44" s="12">
        <f t="shared" si="38"/>
        <v>6</v>
      </c>
      <c r="AR44" s="23">
        <f>SUM(AQ44:AQ47)</f>
        <v>31</v>
      </c>
      <c r="AS44" s="23">
        <f>IF(AP44=" "," ",AP44)</f>
        <v>6</v>
      </c>
      <c r="AT44" s="23">
        <f>IF(AP45=" "," ",AP45)</f>
        <v>4</v>
      </c>
      <c r="AU44" s="23" t="e">
        <f>IF(#REF!=" "," ",#REF!)</f>
        <v>#REF!</v>
      </c>
      <c r="AV44" s="23">
        <f>IF(AP47=" "," ",AP47)</f>
        <v>2</v>
      </c>
      <c r="AW44" s="23">
        <f>IF(AR44=0," ",RANK(AR44,AR$8:AR$107,1))</f>
        <v>1</v>
      </c>
      <c r="AX44" s="14">
        <f t="shared" si="21"/>
        <v>446.799590303858</v>
      </c>
      <c r="AY44" s="12">
        <f t="shared" si="39"/>
        <v>8</v>
      </c>
      <c r="AZ44" s="24">
        <f>N44+AC44+AR44</f>
        <v>213</v>
      </c>
      <c r="BA44" s="23">
        <f>IF(AZ44=0,0,RANK(AZ44,AZ$8:AZ$107,1))</f>
        <v>3</v>
      </c>
      <c r="BB44" s="4"/>
    </row>
    <row r="45" spans="1:54" ht="15.75" customHeight="1" x14ac:dyDescent="0.2">
      <c r="A45" s="25"/>
      <c r="B45" s="17" t="s">
        <v>30</v>
      </c>
      <c r="C45" s="18"/>
      <c r="D45" s="6">
        <v>91</v>
      </c>
      <c r="E45" s="6">
        <v>80</v>
      </c>
      <c r="F45" s="6">
        <v>87</v>
      </c>
      <c r="G45" s="11">
        <f t="shared" si="23"/>
        <v>258</v>
      </c>
      <c r="H45" s="12">
        <f t="shared" si="33"/>
        <v>23</v>
      </c>
      <c r="I45" s="12">
        <f t="shared" si="22"/>
        <v>23</v>
      </c>
      <c r="J45" s="12">
        <f t="shared" si="17"/>
        <v>24</v>
      </c>
      <c r="K45" s="12" t="str">
        <f t="shared" si="24"/>
        <v xml:space="preserve"> </v>
      </c>
      <c r="L45" s="12">
        <f t="shared" si="25"/>
        <v>24</v>
      </c>
      <c r="M45" s="12">
        <f t="shared" si="34"/>
        <v>24</v>
      </c>
      <c r="N45" s="23"/>
      <c r="O45" s="23"/>
      <c r="P45" s="23"/>
      <c r="Q45" s="23"/>
      <c r="R45" s="23"/>
      <c r="S45" s="23"/>
      <c r="T45" s="6">
        <v>71</v>
      </c>
      <c r="U45" s="6">
        <v>81</v>
      </c>
      <c r="V45" s="11">
        <f t="shared" si="26"/>
        <v>152</v>
      </c>
      <c r="W45" s="12">
        <f t="shared" si="35"/>
        <v>29</v>
      </c>
      <c r="X45" s="12">
        <f t="shared" si="27"/>
        <v>29</v>
      </c>
      <c r="Y45" s="12">
        <f t="shared" si="8"/>
        <v>30</v>
      </c>
      <c r="Z45" s="12" t="str">
        <f t="shared" si="28"/>
        <v xml:space="preserve"> </v>
      </c>
      <c r="AA45" s="12">
        <f t="shared" si="29"/>
        <v>30</v>
      </c>
      <c r="AB45" s="12">
        <f t="shared" si="36"/>
        <v>30</v>
      </c>
      <c r="AC45" s="23"/>
      <c r="AD45" s="23"/>
      <c r="AE45" s="23"/>
      <c r="AF45" s="23"/>
      <c r="AG45" s="23"/>
      <c r="AH45" s="23"/>
      <c r="AI45" s="6">
        <v>90</v>
      </c>
      <c r="AJ45" s="7">
        <v>30.37</v>
      </c>
      <c r="AK45" s="13">
        <f t="shared" si="18"/>
        <v>2.9634507737899241</v>
      </c>
      <c r="AL45" s="12">
        <f t="shared" si="37"/>
        <v>3</v>
      </c>
      <c r="AM45" s="12">
        <f t="shared" si="19"/>
        <v>3</v>
      </c>
      <c r="AN45" s="12">
        <f t="shared" si="20"/>
        <v>4</v>
      </c>
      <c r="AO45" s="12" t="str">
        <f t="shared" si="30"/>
        <v xml:space="preserve"> </v>
      </c>
      <c r="AP45" s="12">
        <f t="shared" si="31"/>
        <v>4</v>
      </c>
      <c r="AQ45" s="12">
        <f t="shared" si="38"/>
        <v>4</v>
      </c>
      <c r="AR45" s="23"/>
      <c r="AS45" s="23"/>
      <c r="AT45" s="23"/>
      <c r="AU45" s="23"/>
      <c r="AV45" s="23"/>
      <c r="AW45" s="23"/>
      <c r="AX45" s="14">
        <f t="shared" si="21"/>
        <v>412.96345077378993</v>
      </c>
      <c r="AY45" s="12">
        <f t="shared" si="39"/>
        <v>22</v>
      </c>
      <c r="AZ45" s="24"/>
      <c r="BA45" s="23"/>
      <c r="BB45" s="4"/>
    </row>
    <row r="46" spans="1:54" ht="15.75" customHeight="1" x14ac:dyDescent="0.2">
      <c r="A46" s="25"/>
      <c r="B46" s="19" t="s">
        <v>82</v>
      </c>
      <c r="C46" s="20"/>
      <c r="D46" s="6">
        <v>85</v>
      </c>
      <c r="E46" s="6">
        <v>87</v>
      </c>
      <c r="F46" s="6">
        <v>80</v>
      </c>
      <c r="G46" s="11">
        <f>SUM(D46:F46)</f>
        <v>252</v>
      </c>
      <c r="H46" s="12">
        <f t="shared" si="33"/>
        <v>27</v>
      </c>
      <c r="I46" s="12">
        <f>IF(G46=0," ",IF(H46=1,"0",0+H46))</f>
        <v>27</v>
      </c>
      <c r="J46" s="12">
        <f>IF(I46=" "," ",IF(I46="0","0",I46+1))</f>
        <v>28</v>
      </c>
      <c r="K46" s="12" t="str">
        <f>IF(G46=0,"46"," ")</f>
        <v xml:space="preserve"> </v>
      </c>
      <c r="L46" s="12">
        <f>IF(K46="46","46",IF(J46=" "," ",IF(J46=3,J46-1,J46)))</f>
        <v>28</v>
      </c>
      <c r="M46" s="12">
        <f t="shared" si="34"/>
        <v>28</v>
      </c>
      <c r="N46" s="23"/>
      <c r="O46" s="23"/>
      <c r="P46" s="23"/>
      <c r="Q46" s="23"/>
      <c r="R46" s="23"/>
      <c r="S46" s="23"/>
      <c r="T46" s="6">
        <v>73</v>
      </c>
      <c r="U46" s="6">
        <v>66</v>
      </c>
      <c r="V46" s="11">
        <f>T46+U46</f>
        <v>139</v>
      </c>
      <c r="W46" s="12">
        <f t="shared" si="35"/>
        <v>43</v>
      </c>
      <c r="X46" s="12">
        <f>IF(V46=0," ",IF(W46=1,"0",0+W46))</f>
        <v>43</v>
      </c>
      <c r="Y46" s="12">
        <f>IF(X46=" "," ",IF(X46="0","0",X46+1))</f>
        <v>44</v>
      </c>
      <c r="Z46" s="12" t="str">
        <f>IF(V46=0,"46"," ")</f>
        <v xml:space="preserve"> </v>
      </c>
      <c r="AA46" s="12">
        <f>IF(Z46="46","46",IF(Y46=" "," ",IF(Y46=3,Y46-1,Y46)))</f>
        <v>44</v>
      </c>
      <c r="AB46" s="12">
        <f t="shared" si="36"/>
        <v>44</v>
      </c>
      <c r="AC46" s="23"/>
      <c r="AD46" s="23"/>
      <c r="AE46" s="23"/>
      <c r="AF46" s="23"/>
      <c r="AG46" s="23"/>
      <c r="AH46" s="23"/>
      <c r="AI46" s="6">
        <v>73</v>
      </c>
      <c r="AJ46" s="7">
        <v>38.520000000000003</v>
      </c>
      <c r="AK46" s="13">
        <f>IF(AJ46=0,0,AI46/AJ46)</f>
        <v>1.8951194184839044</v>
      </c>
      <c r="AL46" s="12">
        <f t="shared" si="37"/>
        <v>18</v>
      </c>
      <c r="AM46" s="12">
        <f>IF(AK46=0," ",IF(AL46=1,"0",0+AL46))</f>
        <v>18</v>
      </c>
      <c r="AN46" s="12">
        <f>IF(AM46=" "," ",IF(AM46="0","0",AM46+1))</f>
        <v>19</v>
      </c>
      <c r="AO46" s="12" t="str">
        <f>IF(AK46=0,"46"," ")</f>
        <v xml:space="preserve"> </v>
      </c>
      <c r="AP46" s="12">
        <f>IF(AO46="46","46",IF(AN46=" "," ",IF(AN46=3,AN46-1,AN46)))</f>
        <v>19</v>
      </c>
      <c r="AQ46" s="12">
        <f t="shared" si="38"/>
        <v>19</v>
      </c>
      <c r="AR46" s="23"/>
      <c r="AS46" s="23"/>
      <c r="AT46" s="23"/>
      <c r="AU46" s="23"/>
      <c r="AV46" s="23"/>
      <c r="AW46" s="23"/>
      <c r="AX46" s="14">
        <f t="shared" si="21"/>
        <v>392.89511941848389</v>
      </c>
      <c r="AY46" s="12">
        <f t="shared" si="39"/>
        <v>36</v>
      </c>
      <c r="AZ46" s="24"/>
      <c r="BA46" s="23"/>
      <c r="BB46" s="4"/>
    </row>
    <row r="47" spans="1:54" ht="15.75" customHeight="1" x14ac:dyDescent="0.2">
      <c r="A47" s="25"/>
      <c r="B47" s="17" t="s">
        <v>83</v>
      </c>
      <c r="C47" s="18"/>
      <c r="D47" s="6">
        <v>83</v>
      </c>
      <c r="E47" s="6">
        <v>86</v>
      </c>
      <c r="F47" s="6">
        <v>81</v>
      </c>
      <c r="G47" s="11">
        <f t="shared" si="23"/>
        <v>250</v>
      </c>
      <c r="H47" s="12">
        <f t="shared" si="33"/>
        <v>29</v>
      </c>
      <c r="I47" s="12">
        <f t="shared" si="22"/>
        <v>29</v>
      </c>
      <c r="J47" s="12">
        <f t="shared" si="17"/>
        <v>30</v>
      </c>
      <c r="K47" s="12" t="str">
        <f t="shared" si="24"/>
        <v xml:space="preserve"> </v>
      </c>
      <c r="L47" s="12">
        <f t="shared" si="25"/>
        <v>30</v>
      </c>
      <c r="M47" s="12">
        <f t="shared" si="34"/>
        <v>30</v>
      </c>
      <c r="N47" s="23"/>
      <c r="O47" s="23"/>
      <c r="P47" s="23"/>
      <c r="Q47" s="23"/>
      <c r="R47" s="23"/>
      <c r="S47" s="23"/>
      <c r="T47" s="6">
        <v>86</v>
      </c>
      <c r="U47" s="6">
        <v>89</v>
      </c>
      <c r="V47" s="11">
        <f t="shared" si="26"/>
        <v>175</v>
      </c>
      <c r="W47" s="12">
        <f t="shared" si="35"/>
        <v>7</v>
      </c>
      <c r="X47" s="12">
        <f t="shared" si="27"/>
        <v>7</v>
      </c>
      <c r="Y47" s="12">
        <f t="shared" si="8"/>
        <v>8</v>
      </c>
      <c r="Z47" s="12" t="str">
        <f t="shared" si="28"/>
        <v xml:space="preserve"> </v>
      </c>
      <c r="AA47" s="12">
        <f t="shared" si="29"/>
        <v>8</v>
      </c>
      <c r="AB47" s="12">
        <f t="shared" si="36"/>
        <v>8</v>
      </c>
      <c r="AC47" s="23"/>
      <c r="AD47" s="23"/>
      <c r="AE47" s="23"/>
      <c r="AF47" s="23"/>
      <c r="AG47" s="23"/>
      <c r="AH47" s="23"/>
      <c r="AI47" s="6">
        <v>96</v>
      </c>
      <c r="AJ47" s="7">
        <v>31.4</v>
      </c>
      <c r="AK47" s="13">
        <f t="shared" si="18"/>
        <v>3.0573248407643314</v>
      </c>
      <c r="AL47" s="12">
        <f t="shared" si="37"/>
        <v>2</v>
      </c>
      <c r="AM47" s="12">
        <f t="shared" si="19"/>
        <v>2</v>
      </c>
      <c r="AN47" s="12">
        <f t="shared" si="20"/>
        <v>3</v>
      </c>
      <c r="AO47" s="12" t="str">
        <f t="shared" si="30"/>
        <v xml:space="preserve"> </v>
      </c>
      <c r="AP47" s="12">
        <f t="shared" si="31"/>
        <v>2</v>
      </c>
      <c r="AQ47" s="12">
        <f t="shared" si="38"/>
        <v>2</v>
      </c>
      <c r="AR47" s="23"/>
      <c r="AS47" s="23"/>
      <c r="AT47" s="23"/>
      <c r="AU47" s="23"/>
      <c r="AV47" s="23"/>
      <c r="AW47" s="23"/>
      <c r="AX47" s="14">
        <f t="shared" si="21"/>
        <v>428.05732484076435</v>
      </c>
      <c r="AY47" s="12">
        <f t="shared" si="39"/>
        <v>17</v>
      </c>
      <c r="AZ47" s="24"/>
      <c r="BA47" s="23"/>
      <c r="BB47" s="4"/>
    </row>
    <row r="48" spans="1:54" ht="15.75" customHeight="1" x14ac:dyDescent="0.2">
      <c r="A48" s="25" t="s">
        <v>89</v>
      </c>
      <c r="B48" s="17" t="s">
        <v>41</v>
      </c>
      <c r="C48" s="18"/>
      <c r="D48" s="6">
        <v>86</v>
      </c>
      <c r="E48" s="6">
        <v>71</v>
      </c>
      <c r="F48" s="6">
        <v>51</v>
      </c>
      <c r="G48" s="11">
        <f t="shared" si="23"/>
        <v>208</v>
      </c>
      <c r="H48" s="12">
        <f t="shared" si="33"/>
        <v>45</v>
      </c>
      <c r="I48" s="12">
        <f t="shared" si="22"/>
        <v>45</v>
      </c>
      <c r="J48" s="12">
        <f t="shared" si="17"/>
        <v>46</v>
      </c>
      <c r="K48" s="12" t="str">
        <f t="shared" si="24"/>
        <v xml:space="preserve"> </v>
      </c>
      <c r="L48" s="12">
        <f t="shared" si="25"/>
        <v>46</v>
      </c>
      <c r="M48" s="12">
        <f t="shared" si="34"/>
        <v>46</v>
      </c>
      <c r="N48" s="23">
        <f>SUM(M48:M51)</f>
        <v>186</v>
      </c>
      <c r="O48" s="23">
        <f>IF(L48=" "," ",L48)</f>
        <v>46</v>
      </c>
      <c r="P48" s="23">
        <f>IF(L49=" "," ",L49)</f>
        <v>41</v>
      </c>
      <c r="Q48" s="23">
        <f>IF(L50=" "," ",L50)</f>
        <v>48</v>
      </c>
      <c r="R48" s="23">
        <f>IF(L51=" "," ",L51)</f>
        <v>51</v>
      </c>
      <c r="S48" s="23">
        <f>IF(N48=0," ",RANK(N48,N$8:N$107,1))</f>
        <v>13</v>
      </c>
      <c r="T48" s="6">
        <v>64</v>
      </c>
      <c r="U48" s="6">
        <v>58</v>
      </c>
      <c r="V48" s="11">
        <f t="shared" si="26"/>
        <v>122</v>
      </c>
      <c r="W48" s="12">
        <f t="shared" si="35"/>
        <v>48</v>
      </c>
      <c r="X48" s="12">
        <f t="shared" si="27"/>
        <v>48</v>
      </c>
      <c r="Y48" s="12">
        <f t="shared" si="8"/>
        <v>49</v>
      </c>
      <c r="Z48" s="12" t="str">
        <f t="shared" si="28"/>
        <v xml:space="preserve"> </v>
      </c>
      <c r="AA48" s="12">
        <f t="shared" si="29"/>
        <v>49</v>
      </c>
      <c r="AB48" s="12">
        <f t="shared" si="36"/>
        <v>49</v>
      </c>
      <c r="AC48" s="23">
        <f>SUM(AB48:AB51)</f>
        <v>118</v>
      </c>
      <c r="AD48" s="23">
        <f>IF(AA48=" "," ",AA48)</f>
        <v>49</v>
      </c>
      <c r="AE48" s="23">
        <f>IF(AA49=" "," ",AA49)</f>
        <v>17</v>
      </c>
      <c r="AF48" s="23">
        <f>IF(AA50=" "," ",AA50)</f>
        <v>27</v>
      </c>
      <c r="AG48" s="23">
        <f>IF(AA51=" "," ",AA51)</f>
        <v>25</v>
      </c>
      <c r="AH48" s="23">
        <f>IF(AC48=0," ",RANK(AC48,AC$8:AC$107,1))</f>
        <v>7</v>
      </c>
      <c r="AI48" s="6">
        <v>80</v>
      </c>
      <c r="AJ48" s="7">
        <v>32.590000000000003</v>
      </c>
      <c r="AK48" s="13">
        <f t="shared" si="18"/>
        <v>2.4547407180116596</v>
      </c>
      <c r="AL48" s="12">
        <f t="shared" si="37"/>
        <v>9</v>
      </c>
      <c r="AM48" s="12">
        <f t="shared" si="19"/>
        <v>9</v>
      </c>
      <c r="AN48" s="12">
        <f t="shared" si="20"/>
        <v>10</v>
      </c>
      <c r="AO48" s="12" t="str">
        <f t="shared" si="30"/>
        <v xml:space="preserve"> </v>
      </c>
      <c r="AP48" s="12">
        <f t="shared" si="31"/>
        <v>10</v>
      </c>
      <c r="AQ48" s="12">
        <f t="shared" si="38"/>
        <v>10</v>
      </c>
      <c r="AR48" s="23">
        <f>SUM(AQ48:AQ51)</f>
        <v>57</v>
      </c>
      <c r="AS48" s="23">
        <f>IF(AP48=" "," ",AP48)</f>
        <v>10</v>
      </c>
      <c r="AT48" s="23" t="str">
        <f>IF(AP49=" "," ",AP49)</f>
        <v>0</v>
      </c>
      <c r="AU48" s="23">
        <f>IF(AP50=" "," ",AP50)</f>
        <v>24</v>
      </c>
      <c r="AV48" s="23">
        <f>IF(AP51=" "," ",AP51)</f>
        <v>23</v>
      </c>
      <c r="AW48" s="23">
        <f>IF(AR48=0," ",RANK(AR48,AR$8:AR$107,1))</f>
        <v>2</v>
      </c>
      <c r="AX48" s="14">
        <f t="shared" si="21"/>
        <v>332.45474071801164</v>
      </c>
      <c r="AY48" s="12">
        <f t="shared" si="39"/>
        <v>47</v>
      </c>
      <c r="AZ48" s="24">
        <f>N48+AC48+AR48</f>
        <v>361</v>
      </c>
      <c r="BA48" s="23">
        <f>IF(AZ48=0,0,RANK(AZ48,AZ$8:AZ$107,1))</f>
        <v>9</v>
      </c>
      <c r="BB48" s="4"/>
    </row>
    <row r="49" spans="1:54" ht="15.75" customHeight="1" x14ac:dyDescent="0.2">
      <c r="A49" s="25"/>
      <c r="B49" s="17" t="s">
        <v>43</v>
      </c>
      <c r="C49" s="18"/>
      <c r="D49" s="6">
        <v>72</v>
      </c>
      <c r="E49" s="6">
        <v>70</v>
      </c>
      <c r="F49" s="6">
        <v>85</v>
      </c>
      <c r="G49" s="11">
        <f t="shared" si="23"/>
        <v>227</v>
      </c>
      <c r="H49" s="12">
        <f t="shared" si="33"/>
        <v>40</v>
      </c>
      <c r="I49" s="12">
        <f t="shared" si="22"/>
        <v>40</v>
      </c>
      <c r="J49" s="12">
        <f t="shared" si="17"/>
        <v>41</v>
      </c>
      <c r="K49" s="12" t="str">
        <f t="shared" si="24"/>
        <v xml:space="preserve"> </v>
      </c>
      <c r="L49" s="12">
        <f t="shared" si="25"/>
        <v>41</v>
      </c>
      <c r="M49" s="12">
        <f t="shared" si="34"/>
        <v>41</v>
      </c>
      <c r="N49" s="23"/>
      <c r="O49" s="23"/>
      <c r="P49" s="23"/>
      <c r="Q49" s="23"/>
      <c r="R49" s="23"/>
      <c r="S49" s="23"/>
      <c r="T49" s="6">
        <v>84</v>
      </c>
      <c r="U49" s="6">
        <v>82</v>
      </c>
      <c r="V49" s="11">
        <f t="shared" si="26"/>
        <v>166</v>
      </c>
      <c r="W49" s="12">
        <f t="shared" si="35"/>
        <v>16</v>
      </c>
      <c r="X49" s="12">
        <f t="shared" si="27"/>
        <v>16</v>
      </c>
      <c r="Y49" s="12">
        <f t="shared" si="8"/>
        <v>17</v>
      </c>
      <c r="Z49" s="12" t="str">
        <f t="shared" si="28"/>
        <v xml:space="preserve"> </v>
      </c>
      <c r="AA49" s="12">
        <f t="shared" si="29"/>
        <v>17</v>
      </c>
      <c r="AB49" s="12">
        <f t="shared" si="36"/>
        <v>17</v>
      </c>
      <c r="AC49" s="23"/>
      <c r="AD49" s="23"/>
      <c r="AE49" s="23"/>
      <c r="AF49" s="23"/>
      <c r="AG49" s="23"/>
      <c r="AH49" s="23"/>
      <c r="AI49" s="6">
        <v>88</v>
      </c>
      <c r="AJ49" s="7">
        <v>27.81</v>
      </c>
      <c r="AK49" s="13">
        <f t="shared" si="18"/>
        <v>3.1643293779216113</v>
      </c>
      <c r="AL49" s="12">
        <f t="shared" si="37"/>
        <v>1</v>
      </c>
      <c r="AM49" s="12" t="str">
        <f t="shared" si="19"/>
        <v>0</v>
      </c>
      <c r="AN49" s="12" t="str">
        <f t="shared" si="20"/>
        <v>0</v>
      </c>
      <c r="AO49" s="12" t="str">
        <f t="shared" si="30"/>
        <v xml:space="preserve"> </v>
      </c>
      <c r="AP49" s="12" t="str">
        <f t="shared" si="31"/>
        <v>0</v>
      </c>
      <c r="AQ49" s="12" t="str">
        <f t="shared" si="38"/>
        <v>0</v>
      </c>
      <c r="AR49" s="23"/>
      <c r="AS49" s="23"/>
      <c r="AT49" s="23"/>
      <c r="AU49" s="23"/>
      <c r="AV49" s="23"/>
      <c r="AW49" s="23"/>
      <c r="AX49" s="14">
        <f t="shared" si="21"/>
        <v>396.1643293779216</v>
      </c>
      <c r="AY49" s="12">
        <f t="shared" si="39"/>
        <v>33</v>
      </c>
      <c r="AZ49" s="24"/>
      <c r="BA49" s="23"/>
      <c r="BB49" s="4"/>
    </row>
    <row r="50" spans="1:54" ht="15.75" customHeight="1" x14ac:dyDescent="0.2">
      <c r="A50" s="25"/>
      <c r="B50" s="19" t="s">
        <v>90</v>
      </c>
      <c r="C50" s="20"/>
      <c r="D50" s="6">
        <v>87</v>
      </c>
      <c r="E50" s="6">
        <v>63</v>
      </c>
      <c r="F50" s="6">
        <v>45</v>
      </c>
      <c r="G50" s="11">
        <f t="shared" si="23"/>
        <v>195</v>
      </c>
      <c r="H50" s="12">
        <f t="shared" si="33"/>
        <v>47</v>
      </c>
      <c r="I50" s="12">
        <f t="shared" si="22"/>
        <v>47</v>
      </c>
      <c r="J50" s="12">
        <f t="shared" si="17"/>
        <v>48</v>
      </c>
      <c r="K50" s="12" t="str">
        <f t="shared" si="24"/>
        <v xml:space="preserve"> </v>
      </c>
      <c r="L50" s="12">
        <f t="shared" si="25"/>
        <v>48</v>
      </c>
      <c r="M50" s="12">
        <f t="shared" si="34"/>
        <v>48</v>
      </c>
      <c r="N50" s="23"/>
      <c r="O50" s="23"/>
      <c r="P50" s="23"/>
      <c r="Q50" s="23"/>
      <c r="R50" s="23"/>
      <c r="S50" s="23"/>
      <c r="T50" s="6">
        <v>75</v>
      </c>
      <c r="U50" s="6">
        <v>79</v>
      </c>
      <c r="V50" s="11">
        <f t="shared" si="26"/>
        <v>154</v>
      </c>
      <c r="W50" s="12">
        <f t="shared" si="35"/>
        <v>26</v>
      </c>
      <c r="X50" s="12">
        <f t="shared" si="27"/>
        <v>26</v>
      </c>
      <c r="Y50" s="12">
        <f t="shared" si="8"/>
        <v>27</v>
      </c>
      <c r="Z50" s="12" t="str">
        <f t="shared" si="28"/>
        <v xml:space="preserve"> </v>
      </c>
      <c r="AA50" s="12">
        <f t="shared" si="29"/>
        <v>27</v>
      </c>
      <c r="AB50" s="12">
        <f t="shared" si="36"/>
        <v>27</v>
      </c>
      <c r="AC50" s="23"/>
      <c r="AD50" s="23"/>
      <c r="AE50" s="23"/>
      <c r="AF50" s="23"/>
      <c r="AG50" s="23"/>
      <c r="AH50" s="23"/>
      <c r="AI50" s="6">
        <v>72</v>
      </c>
      <c r="AJ50" s="7">
        <v>40.68</v>
      </c>
      <c r="AK50" s="13">
        <f t="shared" si="18"/>
        <v>1.7699115044247788</v>
      </c>
      <c r="AL50" s="12">
        <f t="shared" si="37"/>
        <v>23</v>
      </c>
      <c r="AM50" s="12">
        <f t="shared" si="19"/>
        <v>23</v>
      </c>
      <c r="AN50" s="12">
        <f t="shared" si="20"/>
        <v>24</v>
      </c>
      <c r="AO50" s="12" t="str">
        <f t="shared" si="30"/>
        <v xml:space="preserve"> </v>
      </c>
      <c r="AP50" s="12">
        <f t="shared" si="31"/>
        <v>24</v>
      </c>
      <c r="AQ50" s="12">
        <f t="shared" si="38"/>
        <v>24</v>
      </c>
      <c r="AR50" s="23"/>
      <c r="AS50" s="23"/>
      <c r="AT50" s="23"/>
      <c r="AU50" s="23"/>
      <c r="AV50" s="23"/>
      <c r="AW50" s="23"/>
      <c r="AX50" s="14">
        <f t="shared" si="21"/>
        <v>350.76991150442478</v>
      </c>
      <c r="AY50" s="12">
        <f t="shared" si="39"/>
        <v>44</v>
      </c>
      <c r="AZ50" s="24"/>
      <c r="BA50" s="23"/>
      <c r="BB50" s="4"/>
    </row>
    <row r="51" spans="1:54" ht="15.75" customHeight="1" x14ac:dyDescent="0.2">
      <c r="A51" s="25"/>
      <c r="B51" s="19" t="s">
        <v>91</v>
      </c>
      <c r="C51" s="20"/>
      <c r="D51" s="6">
        <v>45</v>
      </c>
      <c r="E51" s="6">
        <v>54</v>
      </c>
      <c r="F51" s="6">
        <v>52</v>
      </c>
      <c r="G51" s="11">
        <f t="shared" si="23"/>
        <v>151</v>
      </c>
      <c r="H51" s="12">
        <f t="shared" si="33"/>
        <v>50</v>
      </c>
      <c r="I51" s="12">
        <f t="shared" si="22"/>
        <v>50</v>
      </c>
      <c r="J51" s="12">
        <f t="shared" si="17"/>
        <v>51</v>
      </c>
      <c r="K51" s="12" t="str">
        <f t="shared" si="24"/>
        <v xml:space="preserve"> </v>
      </c>
      <c r="L51" s="12">
        <f t="shared" si="25"/>
        <v>51</v>
      </c>
      <c r="M51" s="12">
        <f t="shared" si="34"/>
        <v>51</v>
      </c>
      <c r="N51" s="23"/>
      <c r="O51" s="23"/>
      <c r="P51" s="23"/>
      <c r="Q51" s="23"/>
      <c r="R51" s="23"/>
      <c r="S51" s="23"/>
      <c r="T51" s="6">
        <v>78</v>
      </c>
      <c r="U51" s="6">
        <v>78</v>
      </c>
      <c r="V51" s="11">
        <f t="shared" si="26"/>
        <v>156</v>
      </c>
      <c r="W51" s="12">
        <f t="shared" si="35"/>
        <v>24</v>
      </c>
      <c r="X51" s="12">
        <f t="shared" si="27"/>
        <v>24</v>
      </c>
      <c r="Y51" s="12">
        <f t="shared" si="8"/>
        <v>25</v>
      </c>
      <c r="Z51" s="12" t="str">
        <f t="shared" si="28"/>
        <v xml:space="preserve"> </v>
      </c>
      <c r="AA51" s="12">
        <f t="shared" si="29"/>
        <v>25</v>
      </c>
      <c r="AB51" s="12">
        <f t="shared" si="36"/>
        <v>25</v>
      </c>
      <c r="AC51" s="23"/>
      <c r="AD51" s="23"/>
      <c r="AE51" s="23"/>
      <c r="AF51" s="23"/>
      <c r="AG51" s="23"/>
      <c r="AH51" s="23"/>
      <c r="AI51" s="6">
        <v>75</v>
      </c>
      <c r="AJ51" s="7">
        <v>42.29</v>
      </c>
      <c r="AK51" s="13">
        <f t="shared" si="18"/>
        <v>1.7734689051785293</v>
      </c>
      <c r="AL51" s="12">
        <f t="shared" si="37"/>
        <v>22</v>
      </c>
      <c r="AM51" s="12">
        <f t="shared" si="19"/>
        <v>22</v>
      </c>
      <c r="AN51" s="12">
        <f t="shared" si="20"/>
        <v>23</v>
      </c>
      <c r="AO51" s="12" t="str">
        <f t="shared" si="30"/>
        <v xml:space="preserve"> </v>
      </c>
      <c r="AP51" s="12">
        <f t="shared" si="31"/>
        <v>23</v>
      </c>
      <c r="AQ51" s="12">
        <f t="shared" si="38"/>
        <v>23</v>
      </c>
      <c r="AR51" s="23"/>
      <c r="AS51" s="23"/>
      <c r="AT51" s="23"/>
      <c r="AU51" s="23"/>
      <c r="AV51" s="23"/>
      <c r="AW51" s="23"/>
      <c r="AX51" s="14">
        <f t="shared" si="21"/>
        <v>308.7734689051785</v>
      </c>
      <c r="AY51" s="12">
        <f t="shared" si="39"/>
        <v>49</v>
      </c>
      <c r="AZ51" s="24"/>
      <c r="BA51" s="23"/>
      <c r="BB51" s="4"/>
    </row>
    <row r="52" spans="1:54" ht="15.75" hidden="1" customHeight="1" x14ac:dyDescent="0.2">
      <c r="A52" s="25"/>
      <c r="B52" s="17"/>
      <c r="C52" s="18"/>
      <c r="D52" s="6"/>
      <c r="E52" s="6"/>
      <c r="F52" s="6"/>
      <c r="G52" s="11">
        <f t="shared" si="23"/>
        <v>0</v>
      </c>
      <c r="H52" s="12" t="str">
        <f t="shared" si="33"/>
        <v xml:space="preserve"> </v>
      </c>
      <c r="I52" s="12" t="str">
        <f t="shared" si="22"/>
        <v xml:space="preserve"> </v>
      </c>
      <c r="J52" s="12" t="str">
        <f t="shared" si="17"/>
        <v xml:space="preserve"> </v>
      </c>
      <c r="K52" s="12" t="str">
        <f t="shared" si="24"/>
        <v>46</v>
      </c>
      <c r="L52" s="12" t="str">
        <f t="shared" si="25"/>
        <v>46</v>
      </c>
      <c r="M52" s="12">
        <f t="shared" si="34"/>
        <v>52</v>
      </c>
      <c r="N52" s="23">
        <f>SUM(M52:M55)</f>
        <v>208</v>
      </c>
      <c r="O52" s="23" t="str">
        <f>IF(L52=" "," ",L52)</f>
        <v>46</v>
      </c>
      <c r="P52" s="23" t="str">
        <f>IF(L53=" "," ",L53)</f>
        <v>46</v>
      </c>
      <c r="Q52" s="23" t="str">
        <f>IF(L54=" "," ",L54)</f>
        <v>46</v>
      </c>
      <c r="R52" s="23" t="str">
        <f>IF(L55=" "," ",L55)</f>
        <v>46</v>
      </c>
      <c r="S52" s="23">
        <f>IF(N52=0," ",RANK(N52,N$8:N$107,1))</f>
        <v>14</v>
      </c>
      <c r="T52" s="6"/>
      <c r="U52" s="6"/>
      <c r="V52" s="11">
        <f t="shared" si="26"/>
        <v>0</v>
      </c>
      <c r="W52" s="12" t="str">
        <f t="shared" si="35"/>
        <v xml:space="preserve"> </v>
      </c>
      <c r="X52" s="12" t="str">
        <f t="shared" si="27"/>
        <v xml:space="preserve"> </v>
      </c>
      <c r="Y52" s="12" t="str">
        <f t="shared" si="8"/>
        <v xml:space="preserve"> </v>
      </c>
      <c r="Z52" s="12" t="str">
        <f t="shared" si="28"/>
        <v>46</v>
      </c>
      <c r="AA52" s="12" t="str">
        <f t="shared" si="29"/>
        <v>46</v>
      </c>
      <c r="AB52" s="12">
        <f t="shared" si="36"/>
        <v>53</v>
      </c>
      <c r="AC52" s="23">
        <f>SUM(AB52:AB55)</f>
        <v>212</v>
      </c>
      <c r="AD52" s="23" t="str">
        <f>IF(AA52=" "," ",AA52)</f>
        <v>46</v>
      </c>
      <c r="AE52" s="23" t="str">
        <f>IF(AA53=" "," ",AA53)</f>
        <v>46</v>
      </c>
      <c r="AF52" s="23" t="str">
        <f>IF(AA54=" "," ",AA54)</f>
        <v>46</v>
      </c>
      <c r="AG52" s="23" t="str">
        <f>IF(AA55=" "," ",AA55)</f>
        <v>46</v>
      </c>
      <c r="AH52" s="23">
        <f>IF(AC52=0," ",RANK(AC52,AC$8:AC$107,1))</f>
        <v>14</v>
      </c>
      <c r="AI52" s="6"/>
      <c r="AJ52" s="7"/>
      <c r="AK52" s="13">
        <f t="shared" si="18"/>
        <v>0</v>
      </c>
      <c r="AL52" s="12" t="str">
        <f t="shared" si="37"/>
        <v xml:space="preserve"> </v>
      </c>
      <c r="AM52" s="12" t="str">
        <f t="shared" si="19"/>
        <v xml:space="preserve"> </v>
      </c>
      <c r="AN52" s="12" t="str">
        <f t="shared" si="20"/>
        <v xml:space="preserve"> </v>
      </c>
      <c r="AO52" s="12" t="str">
        <f t="shared" si="30"/>
        <v>46</v>
      </c>
      <c r="AP52" s="12" t="str">
        <f t="shared" si="31"/>
        <v>46</v>
      </c>
      <c r="AQ52" s="12">
        <f t="shared" si="38"/>
        <v>47</v>
      </c>
      <c r="AR52" s="23">
        <f>SUM(AQ52:AQ55)</f>
        <v>188</v>
      </c>
      <c r="AS52" s="23" t="str">
        <f>IF(AP52=" "," ",AP52)</f>
        <v>46</v>
      </c>
      <c r="AT52" s="23" t="str">
        <f>IF(AP53=" "," ",AP53)</f>
        <v>46</v>
      </c>
      <c r="AU52" s="23" t="str">
        <f>IF(AP54=" "," ",AP54)</f>
        <v>46</v>
      </c>
      <c r="AV52" s="23" t="str">
        <f>IF(AP55=" "," ",AP55)</f>
        <v>46</v>
      </c>
      <c r="AW52" s="23">
        <f>IF(AR52=0," ",RANK(AR52,AR$8:AR$107,1))</f>
        <v>14</v>
      </c>
      <c r="AX52" s="14">
        <f t="shared" si="21"/>
        <v>0</v>
      </c>
      <c r="AY52" s="12" t="str">
        <f t="shared" si="39"/>
        <v xml:space="preserve"> </v>
      </c>
      <c r="AZ52" s="24">
        <f>N52+AC52+AR52</f>
        <v>608</v>
      </c>
      <c r="BA52" s="23">
        <f>IF(AZ52=0,0,RANK(AZ52,AZ$8:AZ$107,1))</f>
        <v>14</v>
      </c>
      <c r="BB52" s="4"/>
    </row>
    <row r="53" spans="1:54" ht="15.75" hidden="1" customHeight="1" x14ac:dyDescent="0.2">
      <c r="A53" s="25"/>
      <c r="B53" s="17"/>
      <c r="C53" s="18"/>
      <c r="D53" s="6"/>
      <c r="E53" s="6"/>
      <c r="F53" s="6"/>
      <c r="G53" s="11">
        <f t="shared" si="23"/>
        <v>0</v>
      </c>
      <c r="H53" s="12" t="str">
        <f t="shared" si="33"/>
        <v xml:space="preserve"> </v>
      </c>
      <c r="I53" s="12" t="str">
        <f t="shared" si="22"/>
        <v xml:space="preserve"> </v>
      </c>
      <c r="J53" s="12" t="str">
        <f t="shared" si="17"/>
        <v xml:space="preserve"> </v>
      </c>
      <c r="K53" s="12" t="str">
        <f t="shared" si="24"/>
        <v>46</v>
      </c>
      <c r="L53" s="12" t="str">
        <f t="shared" si="25"/>
        <v>46</v>
      </c>
      <c r="M53" s="12">
        <f t="shared" si="34"/>
        <v>52</v>
      </c>
      <c r="N53" s="23"/>
      <c r="O53" s="23"/>
      <c r="P53" s="23"/>
      <c r="Q53" s="23"/>
      <c r="R53" s="23"/>
      <c r="S53" s="23"/>
      <c r="T53" s="6"/>
      <c r="U53" s="6"/>
      <c r="V53" s="11">
        <f t="shared" si="26"/>
        <v>0</v>
      </c>
      <c r="W53" s="12" t="str">
        <f t="shared" si="35"/>
        <v xml:space="preserve"> </v>
      </c>
      <c r="X53" s="12" t="str">
        <f t="shared" si="27"/>
        <v xml:space="preserve"> </v>
      </c>
      <c r="Y53" s="12" t="str">
        <f t="shared" si="8"/>
        <v xml:space="preserve"> </v>
      </c>
      <c r="Z53" s="12" t="str">
        <f t="shared" si="28"/>
        <v>46</v>
      </c>
      <c r="AA53" s="12" t="str">
        <f t="shared" si="29"/>
        <v>46</v>
      </c>
      <c r="AB53" s="12">
        <f t="shared" si="36"/>
        <v>53</v>
      </c>
      <c r="AC53" s="23"/>
      <c r="AD53" s="23"/>
      <c r="AE53" s="23"/>
      <c r="AF53" s="23"/>
      <c r="AG53" s="23"/>
      <c r="AH53" s="23"/>
      <c r="AI53" s="6"/>
      <c r="AJ53" s="7"/>
      <c r="AK53" s="13">
        <f t="shared" si="18"/>
        <v>0</v>
      </c>
      <c r="AL53" s="12" t="str">
        <f t="shared" si="37"/>
        <v xml:space="preserve"> </v>
      </c>
      <c r="AM53" s="12" t="str">
        <f t="shared" si="19"/>
        <v xml:space="preserve"> </v>
      </c>
      <c r="AN53" s="12" t="str">
        <f t="shared" si="20"/>
        <v xml:space="preserve"> </v>
      </c>
      <c r="AO53" s="12" t="str">
        <f t="shared" si="30"/>
        <v>46</v>
      </c>
      <c r="AP53" s="12" t="str">
        <f t="shared" si="31"/>
        <v>46</v>
      </c>
      <c r="AQ53" s="12">
        <f t="shared" si="38"/>
        <v>47</v>
      </c>
      <c r="AR53" s="23"/>
      <c r="AS53" s="23"/>
      <c r="AT53" s="23"/>
      <c r="AU53" s="23"/>
      <c r="AV53" s="23"/>
      <c r="AW53" s="23"/>
      <c r="AX53" s="14">
        <f t="shared" si="21"/>
        <v>0</v>
      </c>
      <c r="AY53" s="12" t="str">
        <f t="shared" si="39"/>
        <v xml:space="preserve"> </v>
      </c>
      <c r="AZ53" s="24"/>
      <c r="BA53" s="23"/>
      <c r="BB53" s="4"/>
    </row>
    <row r="54" spans="1:54" ht="15.75" hidden="1" customHeight="1" x14ac:dyDescent="0.2">
      <c r="A54" s="25"/>
      <c r="B54" s="19"/>
      <c r="C54" s="20"/>
      <c r="D54" s="6"/>
      <c r="E54" s="6"/>
      <c r="F54" s="6"/>
      <c r="G54" s="11">
        <f t="shared" si="23"/>
        <v>0</v>
      </c>
      <c r="H54" s="12" t="str">
        <f t="shared" si="33"/>
        <v xml:space="preserve"> </v>
      </c>
      <c r="I54" s="12" t="str">
        <f t="shared" si="22"/>
        <v xml:space="preserve"> </v>
      </c>
      <c r="J54" s="12" t="str">
        <f t="shared" si="17"/>
        <v xml:space="preserve"> </v>
      </c>
      <c r="K54" s="12" t="str">
        <f t="shared" si="24"/>
        <v>46</v>
      </c>
      <c r="L54" s="12" t="str">
        <f t="shared" si="25"/>
        <v>46</v>
      </c>
      <c r="M54" s="12">
        <f t="shared" si="34"/>
        <v>52</v>
      </c>
      <c r="N54" s="23"/>
      <c r="O54" s="23"/>
      <c r="P54" s="23"/>
      <c r="Q54" s="23"/>
      <c r="R54" s="23"/>
      <c r="S54" s="23"/>
      <c r="T54" s="6"/>
      <c r="U54" s="6"/>
      <c r="V54" s="11">
        <f t="shared" si="26"/>
        <v>0</v>
      </c>
      <c r="W54" s="12" t="str">
        <f t="shared" si="35"/>
        <v xml:space="preserve"> </v>
      </c>
      <c r="X54" s="12" t="str">
        <f t="shared" si="27"/>
        <v xml:space="preserve"> </v>
      </c>
      <c r="Y54" s="12" t="str">
        <f t="shared" si="8"/>
        <v xml:space="preserve"> </v>
      </c>
      <c r="Z54" s="12" t="str">
        <f t="shared" si="28"/>
        <v>46</v>
      </c>
      <c r="AA54" s="12" t="str">
        <f t="shared" si="29"/>
        <v>46</v>
      </c>
      <c r="AB54" s="12">
        <f t="shared" si="36"/>
        <v>53</v>
      </c>
      <c r="AC54" s="23"/>
      <c r="AD54" s="23"/>
      <c r="AE54" s="23"/>
      <c r="AF54" s="23"/>
      <c r="AG54" s="23"/>
      <c r="AH54" s="23"/>
      <c r="AI54" s="6"/>
      <c r="AJ54" s="7"/>
      <c r="AK54" s="13">
        <f t="shared" si="18"/>
        <v>0</v>
      </c>
      <c r="AL54" s="12" t="str">
        <f t="shared" si="37"/>
        <v xml:space="preserve"> </v>
      </c>
      <c r="AM54" s="12" t="str">
        <f t="shared" si="19"/>
        <v xml:space="preserve"> </v>
      </c>
      <c r="AN54" s="12" t="str">
        <f t="shared" si="20"/>
        <v xml:space="preserve"> </v>
      </c>
      <c r="AO54" s="12" t="str">
        <f t="shared" si="30"/>
        <v>46</v>
      </c>
      <c r="AP54" s="12" t="str">
        <f t="shared" si="31"/>
        <v>46</v>
      </c>
      <c r="AQ54" s="12">
        <f t="shared" si="38"/>
        <v>47</v>
      </c>
      <c r="AR54" s="23"/>
      <c r="AS54" s="23"/>
      <c r="AT54" s="23"/>
      <c r="AU54" s="23"/>
      <c r="AV54" s="23"/>
      <c r="AW54" s="23"/>
      <c r="AX54" s="14">
        <f t="shared" si="21"/>
        <v>0</v>
      </c>
      <c r="AY54" s="12" t="str">
        <f t="shared" si="39"/>
        <v xml:space="preserve"> </v>
      </c>
      <c r="AZ54" s="24"/>
      <c r="BA54" s="23"/>
      <c r="BB54" s="4"/>
    </row>
    <row r="55" spans="1:54" ht="15.75" hidden="1" customHeight="1" x14ac:dyDescent="0.2">
      <c r="A55" s="25"/>
      <c r="B55" s="19"/>
      <c r="C55" s="20"/>
      <c r="D55" s="6"/>
      <c r="E55" s="6"/>
      <c r="F55" s="6"/>
      <c r="G55" s="11">
        <f t="shared" si="23"/>
        <v>0</v>
      </c>
      <c r="H55" s="12" t="str">
        <f t="shared" si="33"/>
        <v xml:space="preserve"> </v>
      </c>
      <c r="I55" s="12" t="str">
        <f t="shared" si="22"/>
        <v xml:space="preserve"> </v>
      </c>
      <c r="J55" s="12" t="str">
        <f t="shared" si="17"/>
        <v xml:space="preserve"> </v>
      </c>
      <c r="K55" s="12" t="str">
        <f t="shared" si="24"/>
        <v>46</v>
      </c>
      <c r="L55" s="12" t="str">
        <f t="shared" si="25"/>
        <v>46</v>
      </c>
      <c r="M55" s="12">
        <f t="shared" si="34"/>
        <v>52</v>
      </c>
      <c r="N55" s="23"/>
      <c r="O55" s="23"/>
      <c r="P55" s="23"/>
      <c r="Q55" s="23"/>
      <c r="R55" s="23"/>
      <c r="S55" s="23"/>
      <c r="T55" s="6"/>
      <c r="U55" s="6"/>
      <c r="V55" s="11">
        <f t="shared" si="26"/>
        <v>0</v>
      </c>
      <c r="W55" s="12" t="str">
        <f t="shared" si="35"/>
        <v xml:space="preserve"> </v>
      </c>
      <c r="X55" s="12" t="str">
        <f t="shared" si="27"/>
        <v xml:space="preserve"> </v>
      </c>
      <c r="Y55" s="12" t="str">
        <f t="shared" si="8"/>
        <v xml:space="preserve"> </v>
      </c>
      <c r="Z55" s="12" t="str">
        <f t="shared" si="28"/>
        <v>46</v>
      </c>
      <c r="AA55" s="12" t="str">
        <f t="shared" si="29"/>
        <v>46</v>
      </c>
      <c r="AB55" s="12">
        <f t="shared" si="36"/>
        <v>53</v>
      </c>
      <c r="AC55" s="23"/>
      <c r="AD55" s="23"/>
      <c r="AE55" s="23"/>
      <c r="AF55" s="23"/>
      <c r="AG55" s="23"/>
      <c r="AH55" s="23"/>
      <c r="AI55" s="6"/>
      <c r="AJ55" s="7"/>
      <c r="AK55" s="13">
        <f t="shared" si="18"/>
        <v>0</v>
      </c>
      <c r="AL55" s="12" t="str">
        <f t="shared" si="37"/>
        <v xml:space="preserve"> </v>
      </c>
      <c r="AM55" s="12" t="str">
        <f t="shared" si="19"/>
        <v xml:space="preserve"> </v>
      </c>
      <c r="AN55" s="12" t="str">
        <f t="shared" si="20"/>
        <v xml:space="preserve"> </v>
      </c>
      <c r="AO55" s="12" t="str">
        <f t="shared" si="30"/>
        <v>46</v>
      </c>
      <c r="AP55" s="12" t="str">
        <f t="shared" si="31"/>
        <v>46</v>
      </c>
      <c r="AQ55" s="12">
        <f t="shared" si="38"/>
        <v>47</v>
      </c>
      <c r="AR55" s="23"/>
      <c r="AS55" s="23"/>
      <c r="AT55" s="23"/>
      <c r="AU55" s="23"/>
      <c r="AV55" s="23"/>
      <c r="AW55" s="23"/>
      <c r="AX55" s="14">
        <f t="shared" si="21"/>
        <v>0</v>
      </c>
      <c r="AY55" s="12" t="str">
        <f t="shared" si="39"/>
        <v xml:space="preserve"> </v>
      </c>
      <c r="AZ55" s="24"/>
      <c r="BA55" s="23"/>
      <c r="BB55" s="4"/>
    </row>
    <row r="56" spans="1:54" ht="15.75" hidden="1" customHeight="1" x14ac:dyDescent="0.2">
      <c r="A56" s="25"/>
      <c r="B56" s="17"/>
      <c r="C56" s="18"/>
      <c r="D56" s="6"/>
      <c r="E56" s="6"/>
      <c r="F56" s="6"/>
      <c r="G56" s="11">
        <f t="shared" si="23"/>
        <v>0</v>
      </c>
      <c r="H56" s="12" t="str">
        <f t="shared" si="33"/>
        <v xml:space="preserve"> </v>
      </c>
      <c r="I56" s="12" t="str">
        <f t="shared" si="22"/>
        <v xml:space="preserve"> </v>
      </c>
      <c r="J56" s="12" t="str">
        <f t="shared" si="17"/>
        <v xml:space="preserve"> </v>
      </c>
      <c r="K56" s="12" t="str">
        <f t="shared" si="24"/>
        <v>46</v>
      </c>
      <c r="L56" s="12" t="str">
        <f t="shared" si="25"/>
        <v>46</v>
      </c>
      <c r="M56" s="12">
        <f t="shared" si="34"/>
        <v>52</v>
      </c>
      <c r="N56" s="23">
        <f>SUM(M56:M59)</f>
        <v>208</v>
      </c>
      <c r="O56" s="23" t="str">
        <f>IF(L56=" "," ",L56)</f>
        <v>46</v>
      </c>
      <c r="P56" s="23" t="str">
        <f>IF(L57=" "," ",L57)</f>
        <v>46</v>
      </c>
      <c r="Q56" s="23" t="str">
        <f>IF(L58=" "," ",L58)</f>
        <v>46</v>
      </c>
      <c r="R56" s="23" t="str">
        <f>IF(L59=" "," ",L59)</f>
        <v>46</v>
      </c>
      <c r="S56" s="23">
        <f>IF(N56=0," ",RANK(N56,N$8:N$107,1))</f>
        <v>14</v>
      </c>
      <c r="T56" s="6"/>
      <c r="U56" s="6"/>
      <c r="V56" s="11">
        <f t="shared" si="26"/>
        <v>0</v>
      </c>
      <c r="W56" s="12" t="str">
        <f t="shared" si="35"/>
        <v xml:space="preserve"> </v>
      </c>
      <c r="X56" s="12" t="str">
        <f t="shared" si="27"/>
        <v xml:space="preserve"> </v>
      </c>
      <c r="Y56" s="12" t="str">
        <f t="shared" si="8"/>
        <v xml:space="preserve"> </v>
      </c>
      <c r="Z56" s="12" t="str">
        <f t="shared" si="28"/>
        <v>46</v>
      </c>
      <c r="AA56" s="12" t="str">
        <f t="shared" si="29"/>
        <v>46</v>
      </c>
      <c r="AB56" s="12">
        <f t="shared" si="36"/>
        <v>53</v>
      </c>
      <c r="AC56" s="23">
        <f>SUM(AB56:AB59)</f>
        <v>212</v>
      </c>
      <c r="AD56" s="23" t="str">
        <f>IF(AA56=" "," ",AA56)</f>
        <v>46</v>
      </c>
      <c r="AE56" s="23" t="str">
        <f>IF(AA57=" "," ",AA57)</f>
        <v>46</v>
      </c>
      <c r="AF56" s="23" t="str">
        <f>IF(AA58=" "," ",AA58)</f>
        <v>46</v>
      </c>
      <c r="AG56" s="23" t="str">
        <f>IF(AA59=" "," ",AA59)</f>
        <v>46</v>
      </c>
      <c r="AH56" s="23">
        <f>IF(AC56=0," ",RANK(AC56,AC$8:AC$107,1))</f>
        <v>14</v>
      </c>
      <c r="AI56" s="6"/>
      <c r="AJ56" s="7"/>
      <c r="AK56" s="13">
        <f t="shared" si="18"/>
        <v>0</v>
      </c>
      <c r="AL56" s="12" t="str">
        <f t="shared" si="37"/>
        <v xml:space="preserve"> </v>
      </c>
      <c r="AM56" s="12" t="str">
        <f t="shared" si="19"/>
        <v xml:space="preserve"> </v>
      </c>
      <c r="AN56" s="12" t="str">
        <f t="shared" si="20"/>
        <v xml:space="preserve"> </v>
      </c>
      <c r="AO56" s="12" t="str">
        <f t="shared" si="30"/>
        <v>46</v>
      </c>
      <c r="AP56" s="12" t="str">
        <f t="shared" si="31"/>
        <v>46</v>
      </c>
      <c r="AQ56" s="12">
        <f t="shared" si="38"/>
        <v>47</v>
      </c>
      <c r="AR56" s="23">
        <f>SUM(AQ56:AQ59)</f>
        <v>188</v>
      </c>
      <c r="AS56" s="23" t="str">
        <f>IF(AP56=" "," ",AP56)</f>
        <v>46</v>
      </c>
      <c r="AT56" s="23" t="str">
        <f>IF(AP57=" "," ",AP57)</f>
        <v>46</v>
      </c>
      <c r="AU56" s="23" t="str">
        <f>IF(AP58=" "," ",AP58)</f>
        <v>46</v>
      </c>
      <c r="AV56" s="23" t="str">
        <f>IF(AP59=" "," ",AP59)</f>
        <v>46</v>
      </c>
      <c r="AW56" s="23">
        <f>IF(AR56=0," ",RANK(AR56,AR$8:AR$107,1))</f>
        <v>14</v>
      </c>
      <c r="AX56" s="14">
        <f t="shared" si="21"/>
        <v>0</v>
      </c>
      <c r="AY56" s="12" t="str">
        <f t="shared" si="39"/>
        <v xml:space="preserve"> </v>
      </c>
      <c r="AZ56" s="24">
        <f>N56+AC56+AR56</f>
        <v>608</v>
      </c>
      <c r="BA56" s="23">
        <f>IF(AZ56=0,0,RANK(AZ56,AZ$8:AZ$107,1))</f>
        <v>14</v>
      </c>
      <c r="BB56" s="4"/>
    </row>
    <row r="57" spans="1:54" ht="15.75" hidden="1" customHeight="1" x14ac:dyDescent="0.2">
      <c r="A57" s="25"/>
      <c r="B57" s="17"/>
      <c r="C57" s="18"/>
      <c r="D57" s="6"/>
      <c r="E57" s="6"/>
      <c r="F57" s="6"/>
      <c r="G57" s="11">
        <f t="shared" si="23"/>
        <v>0</v>
      </c>
      <c r="H57" s="12" t="str">
        <f t="shared" si="33"/>
        <v xml:space="preserve"> </v>
      </c>
      <c r="I57" s="12" t="str">
        <f t="shared" si="22"/>
        <v xml:space="preserve"> </v>
      </c>
      <c r="J57" s="12" t="str">
        <f t="shared" si="17"/>
        <v xml:space="preserve"> </v>
      </c>
      <c r="K57" s="12" t="str">
        <f t="shared" si="24"/>
        <v>46</v>
      </c>
      <c r="L57" s="12" t="str">
        <f t="shared" si="25"/>
        <v>46</v>
      </c>
      <c r="M57" s="12">
        <f t="shared" si="34"/>
        <v>52</v>
      </c>
      <c r="N57" s="23"/>
      <c r="O57" s="23"/>
      <c r="P57" s="23"/>
      <c r="Q57" s="23"/>
      <c r="R57" s="23"/>
      <c r="S57" s="23"/>
      <c r="T57" s="6"/>
      <c r="U57" s="6"/>
      <c r="V57" s="11">
        <f t="shared" si="26"/>
        <v>0</v>
      </c>
      <c r="W57" s="12" t="str">
        <f t="shared" si="35"/>
        <v xml:space="preserve"> </v>
      </c>
      <c r="X57" s="12" t="str">
        <f t="shared" si="27"/>
        <v xml:space="preserve"> </v>
      </c>
      <c r="Y57" s="12" t="str">
        <f t="shared" si="8"/>
        <v xml:space="preserve"> </v>
      </c>
      <c r="Z57" s="12" t="str">
        <f t="shared" si="28"/>
        <v>46</v>
      </c>
      <c r="AA57" s="12" t="str">
        <f t="shared" si="29"/>
        <v>46</v>
      </c>
      <c r="AB57" s="12">
        <f t="shared" si="36"/>
        <v>53</v>
      </c>
      <c r="AC57" s="23"/>
      <c r="AD57" s="23"/>
      <c r="AE57" s="23"/>
      <c r="AF57" s="23"/>
      <c r="AG57" s="23"/>
      <c r="AH57" s="23"/>
      <c r="AI57" s="6"/>
      <c r="AJ57" s="7"/>
      <c r="AK57" s="13">
        <f t="shared" si="18"/>
        <v>0</v>
      </c>
      <c r="AL57" s="12" t="str">
        <f t="shared" si="37"/>
        <v xml:space="preserve"> </v>
      </c>
      <c r="AM57" s="12" t="str">
        <f t="shared" si="19"/>
        <v xml:space="preserve"> </v>
      </c>
      <c r="AN57" s="12" t="str">
        <f t="shared" si="20"/>
        <v xml:space="preserve"> </v>
      </c>
      <c r="AO57" s="12" t="str">
        <f t="shared" si="30"/>
        <v>46</v>
      </c>
      <c r="AP57" s="12" t="str">
        <f t="shared" si="31"/>
        <v>46</v>
      </c>
      <c r="AQ57" s="12">
        <f t="shared" si="38"/>
        <v>47</v>
      </c>
      <c r="AR57" s="23"/>
      <c r="AS57" s="23"/>
      <c r="AT57" s="23"/>
      <c r="AU57" s="23"/>
      <c r="AV57" s="23"/>
      <c r="AW57" s="23"/>
      <c r="AX57" s="14">
        <f t="shared" si="21"/>
        <v>0</v>
      </c>
      <c r="AY57" s="12" t="str">
        <f t="shared" si="39"/>
        <v xml:space="preserve"> </v>
      </c>
      <c r="AZ57" s="24"/>
      <c r="BA57" s="23"/>
      <c r="BB57" s="4"/>
    </row>
    <row r="58" spans="1:54" ht="15.75" hidden="1" customHeight="1" x14ac:dyDescent="0.2">
      <c r="A58" s="25"/>
      <c r="B58" s="19"/>
      <c r="C58" s="20"/>
      <c r="D58" s="6"/>
      <c r="E58" s="6"/>
      <c r="F58" s="6"/>
      <c r="G58" s="11">
        <f t="shared" si="23"/>
        <v>0</v>
      </c>
      <c r="H58" s="12" t="str">
        <f t="shared" si="33"/>
        <v xml:space="preserve"> </v>
      </c>
      <c r="I58" s="12" t="str">
        <f t="shared" si="22"/>
        <v xml:space="preserve"> </v>
      </c>
      <c r="J58" s="12" t="str">
        <f t="shared" si="17"/>
        <v xml:space="preserve"> </v>
      </c>
      <c r="K58" s="12" t="str">
        <f t="shared" si="24"/>
        <v>46</v>
      </c>
      <c r="L58" s="12" t="str">
        <f t="shared" si="25"/>
        <v>46</v>
      </c>
      <c r="M58" s="12">
        <f t="shared" si="34"/>
        <v>52</v>
      </c>
      <c r="N58" s="23"/>
      <c r="O58" s="23"/>
      <c r="P58" s="23"/>
      <c r="Q58" s="23"/>
      <c r="R58" s="23"/>
      <c r="S58" s="23"/>
      <c r="T58" s="6"/>
      <c r="U58" s="6"/>
      <c r="V58" s="11">
        <f t="shared" si="26"/>
        <v>0</v>
      </c>
      <c r="W58" s="12" t="str">
        <f t="shared" si="35"/>
        <v xml:space="preserve"> </v>
      </c>
      <c r="X58" s="12" t="str">
        <f t="shared" si="27"/>
        <v xml:space="preserve"> </v>
      </c>
      <c r="Y58" s="12" t="str">
        <f t="shared" si="8"/>
        <v xml:space="preserve"> </v>
      </c>
      <c r="Z58" s="12" t="str">
        <f t="shared" si="28"/>
        <v>46</v>
      </c>
      <c r="AA58" s="12" t="str">
        <f t="shared" si="29"/>
        <v>46</v>
      </c>
      <c r="AB58" s="12">
        <f t="shared" si="36"/>
        <v>53</v>
      </c>
      <c r="AC58" s="23"/>
      <c r="AD58" s="23"/>
      <c r="AE58" s="23"/>
      <c r="AF58" s="23"/>
      <c r="AG58" s="23"/>
      <c r="AH58" s="23"/>
      <c r="AI58" s="6"/>
      <c r="AJ58" s="7"/>
      <c r="AK58" s="13">
        <f t="shared" si="18"/>
        <v>0</v>
      </c>
      <c r="AL58" s="12" t="str">
        <f t="shared" si="37"/>
        <v xml:space="preserve"> </v>
      </c>
      <c r="AM58" s="12" t="str">
        <f t="shared" si="19"/>
        <v xml:space="preserve"> </v>
      </c>
      <c r="AN58" s="12" t="str">
        <f t="shared" si="20"/>
        <v xml:space="preserve"> </v>
      </c>
      <c r="AO58" s="12" t="str">
        <f t="shared" si="30"/>
        <v>46</v>
      </c>
      <c r="AP58" s="12" t="str">
        <f t="shared" si="31"/>
        <v>46</v>
      </c>
      <c r="AQ58" s="12">
        <f t="shared" si="38"/>
        <v>47</v>
      </c>
      <c r="AR58" s="23"/>
      <c r="AS58" s="23"/>
      <c r="AT58" s="23"/>
      <c r="AU58" s="23"/>
      <c r="AV58" s="23"/>
      <c r="AW58" s="23"/>
      <c r="AX58" s="14">
        <f t="shared" si="21"/>
        <v>0</v>
      </c>
      <c r="AY58" s="12" t="str">
        <f t="shared" si="39"/>
        <v xml:space="preserve"> </v>
      </c>
      <c r="AZ58" s="24"/>
      <c r="BA58" s="23"/>
      <c r="BB58" s="4"/>
    </row>
    <row r="59" spans="1:54" ht="15.75" hidden="1" customHeight="1" x14ac:dyDescent="0.2">
      <c r="A59" s="25"/>
      <c r="B59" s="19"/>
      <c r="C59" s="20"/>
      <c r="D59" s="6"/>
      <c r="E59" s="6"/>
      <c r="F59" s="6"/>
      <c r="G59" s="11">
        <f t="shared" si="23"/>
        <v>0</v>
      </c>
      <c r="H59" s="12" t="str">
        <f t="shared" si="33"/>
        <v xml:space="preserve"> </v>
      </c>
      <c r="I59" s="12" t="str">
        <f t="shared" si="22"/>
        <v xml:space="preserve"> </v>
      </c>
      <c r="J59" s="12" t="str">
        <f t="shared" si="17"/>
        <v xml:space="preserve"> </v>
      </c>
      <c r="K59" s="12" t="str">
        <f t="shared" si="24"/>
        <v>46</v>
      </c>
      <c r="L59" s="12" t="str">
        <f t="shared" si="25"/>
        <v>46</v>
      </c>
      <c r="M59" s="12">
        <f t="shared" si="34"/>
        <v>52</v>
      </c>
      <c r="N59" s="23"/>
      <c r="O59" s="23"/>
      <c r="P59" s="23"/>
      <c r="Q59" s="23"/>
      <c r="R59" s="23"/>
      <c r="S59" s="23"/>
      <c r="T59" s="6"/>
      <c r="U59" s="6"/>
      <c r="V59" s="11">
        <f t="shared" si="26"/>
        <v>0</v>
      </c>
      <c r="W59" s="12" t="str">
        <f t="shared" si="35"/>
        <v xml:space="preserve"> </v>
      </c>
      <c r="X59" s="12" t="str">
        <f t="shared" si="27"/>
        <v xml:space="preserve"> </v>
      </c>
      <c r="Y59" s="12" t="str">
        <f t="shared" si="8"/>
        <v xml:space="preserve"> </v>
      </c>
      <c r="Z59" s="12" t="str">
        <f t="shared" si="28"/>
        <v>46</v>
      </c>
      <c r="AA59" s="12" t="str">
        <f t="shared" si="29"/>
        <v>46</v>
      </c>
      <c r="AB59" s="12">
        <f t="shared" si="36"/>
        <v>53</v>
      </c>
      <c r="AC59" s="23"/>
      <c r="AD59" s="23"/>
      <c r="AE59" s="23"/>
      <c r="AF59" s="23"/>
      <c r="AG59" s="23"/>
      <c r="AH59" s="23"/>
      <c r="AI59" s="6"/>
      <c r="AJ59" s="7"/>
      <c r="AK59" s="13">
        <f t="shared" si="18"/>
        <v>0</v>
      </c>
      <c r="AL59" s="12" t="str">
        <f t="shared" si="37"/>
        <v xml:space="preserve"> </v>
      </c>
      <c r="AM59" s="12" t="str">
        <f t="shared" si="19"/>
        <v xml:space="preserve"> </v>
      </c>
      <c r="AN59" s="12" t="str">
        <f t="shared" si="20"/>
        <v xml:space="preserve"> </v>
      </c>
      <c r="AO59" s="12" t="str">
        <f t="shared" si="30"/>
        <v>46</v>
      </c>
      <c r="AP59" s="12" t="str">
        <f t="shared" si="31"/>
        <v>46</v>
      </c>
      <c r="AQ59" s="12">
        <f t="shared" si="38"/>
        <v>47</v>
      </c>
      <c r="AR59" s="23"/>
      <c r="AS59" s="23"/>
      <c r="AT59" s="23"/>
      <c r="AU59" s="23"/>
      <c r="AV59" s="23"/>
      <c r="AW59" s="23"/>
      <c r="AX59" s="14">
        <f t="shared" si="21"/>
        <v>0</v>
      </c>
      <c r="AY59" s="12" t="str">
        <f t="shared" si="39"/>
        <v xml:space="preserve"> </v>
      </c>
      <c r="AZ59" s="24"/>
      <c r="BA59" s="23"/>
      <c r="BB59" s="4"/>
    </row>
    <row r="60" spans="1:54" ht="15.75" hidden="1" customHeight="1" x14ac:dyDescent="0.2">
      <c r="A60" s="25"/>
      <c r="B60" s="17"/>
      <c r="C60" s="18"/>
      <c r="D60" s="6"/>
      <c r="E60" s="6"/>
      <c r="F60" s="6"/>
      <c r="G60" s="11">
        <f t="shared" si="23"/>
        <v>0</v>
      </c>
      <c r="H60" s="12" t="str">
        <f t="shared" si="33"/>
        <v xml:space="preserve"> </v>
      </c>
      <c r="I60" s="12" t="str">
        <f t="shared" si="22"/>
        <v xml:space="preserve"> </v>
      </c>
      <c r="J60" s="12" t="str">
        <f t="shared" si="17"/>
        <v xml:space="preserve"> </v>
      </c>
      <c r="K60" s="12" t="str">
        <f t="shared" si="24"/>
        <v>46</v>
      </c>
      <c r="L60" s="12" t="str">
        <f t="shared" si="25"/>
        <v>46</v>
      </c>
      <c r="M60" s="12">
        <f t="shared" si="34"/>
        <v>52</v>
      </c>
      <c r="N60" s="23">
        <f>SUM(M60:M63)</f>
        <v>208</v>
      </c>
      <c r="O60" s="23" t="str">
        <f>IF(L60=" "," ",L60)</f>
        <v>46</v>
      </c>
      <c r="P60" s="23" t="str">
        <f>IF(L61=" "," ",L61)</f>
        <v>46</v>
      </c>
      <c r="Q60" s="23" t="str">
        <f>IF(L62=" "," ",L62)</f>
        <v>46</v>
      </c>
      <c r="R60" s="23" t="str">
        <f>IF(L63=" "," ",L63)</f>
        <v>46</v>
      </c>
      <c r="S60" s="23">
        <f>IF(N60=0," ",RANK(N60,N$8:N$107,1))</f>
        <v>14</v>
      </c>
      <c r="T60" s="6"/>
      <c r="U60" s="6"/>
      <c r="V60" s="11">
        <f t="shared" si="26"/>
        <v>0</v>
      </c>
      <c r="W60" s="12" t="str">
        <f t="shared" si="35"/>
        <v xml:space="preserve"> </v>
      </c>
      <c r="X60" s="12" t="str">
        <f t="shared" si="27"/>
        <v xml:space="preserve"> </v>
      </c>
      <c r="Y60" s="12" t="str">
        <f t="shared" si="8"/>
        <v xml:space="preserve"> </v>
      </c>
      <c r="Z60" s="12" t="str">
        <f t="shared" si="28"/>
        <v>46</v>
      </c>
      <c r="AA60" s="12" t="str">
        <f t="shared" si="29"/>
        <v>46</v>
      </c>
      <c r="AB60" s="12">
        <f t="shared" si="36"/>
        <v>53</v>
      </c>
      <c r="AC60" s="23">
        <f>SUM(AB60:AB63)</f>
        <v>212</v>
      </c>
      <c r="AD60" s="23" t="str">
        <f>IF(AA60=" "," ",AA60)</f>
        <v>46</v>
      </c>
      <c r="AE60" s="23" t="str">
        <f>IF(AA61=" "," ",AA61)</f>
        <v>46</v>
      </c>
      <c r="AF60" s="23" t="str">
        <f>IF(AA62=" "," ",AA62)</f>
        <v>46</v>
      </c>
      <c r="AG60" s="23" t="str">
        <f>IF(AA63=" "," ",AA63)</f>
        <v>46</v>
      </c>
      <c r="AH60" s="23">
        <f>IF(AC60=0," ",RANK(AC60,AC$8:AC$107,1))</f>
        <v>14</v>
      </c>
      <c r="AI60" s="6"/>
      <c r="AJ60" s="7"/>
      <c r="AK60" s="13">
        <f t="shared" si="18"/>
        <v>0</v>
      </c>
      <c r="AL60" s="12" t="str">
        <f t="shared" si="37"/>
        <v xml:space="preserve"> </v>
      </c>
      <c r="AM60" s="12" t="str">
        <f t="shared" si="19"/>
        <v xml:space="preserve"> </v>
      </c>
      <c r="AN60" s="12" t="str">
        <f t="shared" si="20"/>
        <v xml:space="preserve"> </v>
      </c>
      <c r="AO60" s="12" t="str">
        <f t="shared" si="30"/>
        <v>46</v>
      </c>
      <c r="AP60" s="12" t="str">
        <f t="shared" si="31"/>
        <v>46</v>
      </c>
      <c r="AQ60" s="12">
        <f t="shared" si="38"/>
        <v>47</v>
      </c>
      <c r="AR60" s="23">
        <f>SUM(AQ60:AQ63)</f>
        <v>188</v>
      </c>
      <c r="AS60" s="23" t="str">
        <f>IF(AP60=" "," ",AP60)</f>
        <v>46</v>
      </c>
      <c r="AT60" s="23" t="str">
        <f>IF(AP61=" "," ",AP61)</f>
        <v>46</v>
      </c>
      <c r="AU60" s="23" t="str">
        <f>IF(AP62=" "," ",AP62)</f>
        <v>46</v>
      </c>
      <c r="AV60" s="23" t="str">
        <f>IF(AP63=" "," ",AP63)</f>
        <v>46</v>
      </c>
      <c r="AW60" s="23">
        <f>IF(AR60=0," ",RANK(AR60,AR$8:AR$107,1))</f>
        <v>14</v>
      </c>
      <c r="AX60" s="14">
        <f t="shared" si="21"/>
        <v>0</v>
      </c>
      <c r="AY60" s="12" t="str">
        <f t="shared" si="39"/>
        <v xml:space="preserve"> </v>
      </c>
      <c r="AZ60" s="24">
        <f>N60+AC60+AR60</f>
        <v>608</v>
      </c>
      <c r="BA60" s="23">
        <f>IF(AZ60=0,0,RANK(AZ60,AZ$8:AZ$107,1))</f>
        <v>14</v>
      </c>
      <c r="BB60" s="4"/>
    </row>
    <row r="61" spans="1:54" ht="15.75" hidden="1" customHeight="1" x14ac:dyDescent="0.2">
      <c r="A61" s="25"/>
      <c r="B61" s="17"/>
      <c r="C61" s="18"/>
      <c r="D61" s="6"/>
      <c r="E61" s="6"/>
      <c r="F61" s="6"/>
      <c r="G61" s="11">
        <f t="shared" si="23"/>
        <v>0</v>
      </c>
      <c r="H61" s="12" t="str">
        <f t="shared" si="33"/>
        <v xml:space="preserve"> </v>
      </c>
      <c r="I61" s="12" t="str">
        <f t="shared" si="22"/>
        <v xml:space="preserve"> </v>
      </c>
      <c r="J61" s="12" t="str">
        <f t="shared" si="17"/>
        <v xml:space="preserve"> </v>
      </c>
      <c r="K61" s="12" t="str">
        <f t="shared" si="24"/>
        <v>46</v>
      </c>
      <c r="L61" s="12" t="str">
        <f t="shared" si="25"/>
        <v>46</v>
      </c>
      <c r="M61" s="12">
        <f t="shared" si="34"/>
        <v>52</v>
      </c>
      <c r="N61" s="23"/>
      <c r="O61" s="23"/>
      <c r="P61" s="23"/>
      <c r="Q61" s="23"/>
      <c r="R61" s="23"/>
      <c r="S61" s="23"/>
      <c r="T61" s="6"/>
      <c r="U61" s="6"/>
      <c r="V61" s="11">
        <f t="shared" si="26"/>
        <v>0</v>
      </c>
      <c r="W61" s="12" t="str">
        <f t="shared" si="35"/>
        <v xml:space="preserve"> </v>
      </c>
      <c r="X61" s="12" t="str">
        <f t="shared" si="27"/>
        <v xml:space="preserve"> </v>
      </c>
      <c r="Y61" s="12" t="str">
        <f t="shared" si="8"/>
        <v xml:space="preserve"> </v>
      </c>
      <c r="Z61" s="12" t="str">
        <f t="shared" si="28"/>
        <v>46</v>
      </c>
      <c r="AA61" s="12" t="str">
        <f t="shared" si="29"/>
        <v>46</v>
      </c>
      <c r="AB61" s="12">
        <f t="shared" si="36"/>
        <v>53</v>
      </c>
      <c r="AC61" s="23"/>
      <c r="AD61" s="23"/>
      <c r="AE61" s="23"/>
      <c r="AF61" s="23"/>
      <c r="AG61" s="23"/>
      <c r="AH61" s="23"/>
      <c r="AI61" s="6"/>
      <c r="AJ61" s="7"/>
      <c r="AK61" s="13">
        <f t="shared" si="18"/>
        <v>0</v>
      </c>
      <c r="AL61" s="12" t="str">
        <f t="shared" si="37"/>
        <v xml:space="preserve"> </v>
      </c>
      <c r="AM61" s="12" t="str">
        <f t="shared" si="19"/>
        <v xml:space="preserve"> </v>
      </c>
      <c r="AN61" s="12" t="str">
        <f t="shared" si="20"/>
        <v xml:space="preserve"> </v>
      </c>
      <c r="AO61" s="12" t="str">
        <f t="shared" si="30"/>
        <v>46</v>
      </c>
      <c r="AP61" s="12" t="str">
        <f t="shared" si="31"/>
        <v>46</v>
      </c>
      <c r="AQ61" s="12">
        <f t="shared" si="38"/>
        <v>47</v>
      </c>
      <c r="AR61" s="23"/>
      <c r="AS61" s="23"/>
      <c r="AT61" s="23"/>
      <c r="AU61" s="23"/>
      <c r="AV61" s="23"/>
      <c r="AW61" s="23"/>
      <c r="AX61" s="14">
        <f t="shared" si="21"/>
        <v>0</v>
      </c>
      <c r="AY61" s="12" t="str">
        <f t="shared" si="39"/>
        <v xml:space="preserve"> </v>
      </c>
      <c r="AZ61" s="24"/>
      <c r="BA61" s="23"/>
      <c r="BB61" s="4"/>
    </row>
    <row r="62" spans="1:54" ht="15.75" hidden="1" customHeight="1" x14ac:dyDescent="0.2">
      <c r="A62" s="25"/>
      <c r="B62" s="19"/>
      <c r="C62" s="20"/>
      <c r="D62" s="6"/>
      <c r="E62" s="6"/>
      <c r="F62" s="6"/>
      <c r="G62" s="11">
        <f t="shared" si="23"/>
        <v>0</v>
      </c>
      <c r="H62" s="12" t="str">
        <f t="shared" si="33"/>
        <v xml:space="preserve"> </v>
      </c>
      <c r="I62" s="12" t="str">
        <f t="shared" si="22"/>
        <v xml:space="preserve"> </v>
      </c>
      <c r="J62" s="12" t="str">
        <f t="shared" si="17"/>
        <v xml:space="preserve"> </v>
      </c>
      <c r="K62" s="12" t="str">
        <f t="shared" si="24"/>
        <v>46</v>
      </c>
      <c r="L62" s="12" t="str">
        <f t="shared" si="25"/>
        <v>46</v>
      </c>
      <c r="M62" s="12">
        <f t="shared" si="34"/>
        <v>52</v>
      </c>
      <c r="N62" s="23"/>
      <c r="O62" s="23"/>
      <c r="P62" s="23"/>
      <c r="Q62" s="23"/>
      <c r="R62" s="23"/>
      <c r="S62" s="23"/>
      <c r="T62" s="6"/>
      <c r="U62" s="6"/>
      <c r="V62" s="11">
        <f t="shared" si="26"/>
        <v>0</v>
      </c>
      <c r="W62" s="12" t="str">
        <f t="shared" si="35"/>
        <v xml:space="preserve"> </v>
      </c>
      <c r="X62" s="12" t="str">
        <f t="shared" si="27"/>
        <v xml:space="preserve"> </v>
      </c>
      <c r="Y62" s="12" t="str">
        <f t="shared" si="8"/>
        <v xml:space="preserve"> </v>
      </c>
      <c r="Z62" s="12" t="str">
        <f t="shared" si="28"/>
        <v>46</v>
      </c>
      <c r="AA62" s="12" t="str">
        <f t="shared" si="29"/>
        <v>46</v>
      </c>
      <c r="AB62" s="12">
        <f t="shared" si="36"/>
        <v>53</v>
      </c>
      <c r="AC62" s="23"/>
      <c r="AD62" s="23"/>
      <c r="AE62" s="23"/>
      <c r="AF62" s="23"/>
      <c r="AG62" s="23"/>
      <c r="AH62" s="23"/>
      <c r="AI62" s="6"/>
      <c r="AJ62" s="7"/>
      <c r="AK62" s="13">
        <f t="shared" si="18"/>
        <v>0</v>
      </c>
      <c r="AL62" s="12" t="str">
        <f t="shared" si="37"/>
        <v xml:space="preserve"> </v>
      </c>
      <c r="AM62" s="12" t="str">
        <f t="shared" si="19"/>
        <v xml:space="preserve"> </v>
      </c>
      <c r="AN62" s="12" t="str">
        <f t="shared" si="20"/>
        <v xml:space="preserve"> </v>
      </c>
      <c r="AO62" s="12" t="str">
        <f t="shared" si="30"/>
        <v>46</v>
      </c>
      <c r="AP62" s="12" t="str">
        <f t="shared" si="31"/>
        <v>46</v>
      </c>
      <c r="AQ62" s="12">
        <f t="shared" si="38"/>
        <v>47</v>
      </c>
      <c r="AR62" s="23"/>
      <c r="AS62" s="23"/>
      <c r="AT62" s="23"/>
      <c r="AU62" s="23"/>
      <c r="AV62" s="23"/>
      <c r="AW62" s="23"/>
      <c r="AX62" s="14">
        <f t="shared" si="21"/>
        <v>0</v>
      </c>
      <c r="AY62" s="12" t="str">
        <f t="shared" si="39"/>
        <v xml:space="preserve"> </v>
      </c>
      <c r="AZ62" s="24"/>
      <c r="BA62" s="23"/>
      <c r="BB62" s="4"/>
    </row>
    <row r="63" spans="1:54" ht="15.75" hidden="1" customHeight="1" x14ac:dyDescent="0.2">
      <c r="A63" s="25"/>
      <c r="B63" s="19"/>
      <c r="C63" s="20"/>
      <c r="D63" s="6"/>
      <c r="E63" s="6"/>
      <c r="F63" s="6"/>
      <c r="G63" s="11">
        <f t="shared" si="23"/>
        <v>0</v>
      </c>
      <c r="H63" s="12" t="str">
        <f t="shared" si="33"/>
        <v xml:space="preserve"> </v>
      </c>
      <c r="I63" s="12" t="str">
        <f t="shared" si="22"/>
        <v xml:space="preserve"> </v>
      </c>
      <c r="J63" s="12" t="str">
        <f t="shared" si="17"/>
        <v xml:space="preserve"> </v>
      </c>
      <c r="K63" s="12" t="str">
        <f t="shared" si="24"/>
        <v>46</v>
      </c>
      <c r="L63" s="12" t="str">
        <f t="shared" si="25"/>
        <v>46</v>
      </c>
      <c r="M63" s="12">
        <f t="shared" si="34"/>
        <v>52</v>
      </c>
      <c r="N63" s="23"/>
      <c r="O63" s="23"/>
      <c r="P63" s="23"/>
      <c r="Q63" s="23"/>
      <c r="R63" s="23"/>
      <c r="S63" s="23"/>
      <c r="T63" s="6"/>
      <c r="U63" s="6"/>
      <c r="V63" s="11">
        <f t="shared" si="26"/>
        <v>0</v>
      </c>
      <c r="W63" s="12" t="str">
        <f t="shared" si="35"/>
        <v xml:space="preserve"> </v>
      </c>
      <c r="X63" s="12" t="str">
        <f t="shared" si="27"/>
        <v xml:space="preserve"> </v>
      </c>
      <c r="Y63" s="12" t="str">
        <f t="shared" si="8"/>
        <v xml:space="preserve"> </v>
      </c>
      <c r="Z63" s="12" t="str">
        <f t="shared" si="28"/>
        <v>46</v>
      </c>
      <c r="AA63" s="12" t="str">
        <f t="shared" si="29"/>
        <v>46</v>
      </c>
      <c r="AB63" s="12">
        <f t="shared" si="36"/>
        <v>53</v>
      </c>
      <c r="AC63" s="23"/>
      <c r="AD63" s="23"/>
      <c r="AE63" s="23"/>
      <c r="AF63" s="23"/>
      <c r="AG63" s="23"/>
      <c r="AH63" s="23"/>
      <c r="AI63" s="6"/>
      <c r="AJ63" s="7"/>
      <c r="AK63" s="13">
        <f t="shared" si="18"/>
        <v>0</v>
      </c>
      <c r="AL63" s="12" t="str">
        <f t="shared" si="37"/>
        <v xml:space="preserve"> </v>
      </c>
      <c r="AM63" s="12" t="str">
        <f t="shared" si="19"/>
        <v xml:space="preserve"> </v>
      </c>
      <c r="AN63" s="12" t="str">
        <f t="shared" si="20"/>
        <v xml:space="preserve"> </v>
      </c>
      <c r="AO63" s="12" t="str">
        <f t="shared" si="30"/>
        <v>46</v>
      </c>
      <c r="AP63" s="12" t="str">
        <f t="shared" si="31"/>
        <v>46</v>
      </c>
      <c r="AQ63" s="12">
        <f t="shared" si="38"/>
        <v>47</v>
      </c>
      <c r="AR63" s="23"/>
      <c r="AS63" s="23"/>
      <c r="AT63" s="23"/>
      <c r="AU63" s="23"/>
      <c r="AV63" s="23"/>
      <c r="AW63" s="23"/>
      <c r="AX63" s="14">
        <f t="shared" si="21"/>
        <v>0</v>
      </c>
      <c r="AY63" s="12" t="str">
        <f t="shared" si="39"/>
        <v xml:space="preserve"> </v>
      </c>
      <c r="AZ63" s="24"/>
      <c r="BA63" s="23"/>
      <c r="BB63" s="4"/>
    </row>
    <row r="64" spans="1:54" ht="15.75" hidden="1" customHeight="1" x14ac:dyDescent="0.2">
      <c r="A64" s="25"/>
      <c r="B64" s="17"/>
      <c r="C64" s="18"/>
      <c r="D64" s="6"/>
      <c r="E64" s="6"/>
      <c r="F64" s="6"/>
      <c r="G64" s="11">
        <f t="shared" si="23"/>
        <v>0</v>
      </c>
      <c r="H64" s="12" t="str">
        <f t="shared" si="33"/>
        <v xml:space="preserve"> </v>
      </c>
      <c r="I64" s="12" t="str">
        <f t="shared" si="22"/>
        <v xml:space="preserve"> </v>
      </c>
      <c r="J64" s="12" t="str">
        <f t="shared" si="17"/>
        <v xml:space="preserve"> </v>
      </c>
      <c r="K64" s="12" t="str">
        <f t="shared" si="24"/>
        <v>46</v>
      </c>
      <c r="L64" s="12" t="str">
        <f t="shared" si="25"/>
        <v>46</v>
      </c>
      <c r="M64" s="12">
        <f t="shared" si="34"/>
        <v>52</v>
      </c>
      <c r="N64" s="23">
        <f>SUM(M64:M67)</f>
        <v>208</v>
      </c>
      <c r="O64" s="23" t="str">
        <f>IF(L64=" "," ",L64)</f>
        <v>46</v>
      </c>
      <c r="P64" s="23" t="str">
        <f>IF(L65=" "," ",L65)</f>
        <v>46</v>
      </c>
      <c r="Q64" s="23" t="str">
        <f>IF(L66=" "," ",L66)</f>
        <v>46</v>
      </c>
      <c r="R64" s="23" t="str">
        <f>IF(L67=" "," ",L67)</f>
        <v>46</v>
      </c>
      <c r="S64" s="23">
        <f>IF(N64=0," ",RANK(N64,N$8:N$107,1))</f>
        <v>14</v>
      </c>
      <c r="T64" s="6"/>
      <c r="U64" s="6"/>
      <c r="V64" s="11">
        <f t="shared" si="26"/>
        <v>0</v>
      </c>
      <c r="W64" s="12" t="str">
        <f t="shared" si="35"/>
        <v xml:space="preserve"> </v>
      </c>
      <c r="X64" s="12" t="str">
        <f t="shared" si="27"/>
        <v xml:space="preserve"> </v>
      </c>
      <c r="Y64" s="12" t="str">
        <f t="shared" si="8"/>
        <v xml:space="preserve"> </v>
      </c>
      <c r="Z64" s="12" t="str">
        <f t="shared" si="28"/>
        <v>46</v>
      </c>
      <c r="AA64" s="12" t="str">
        <f t="shared" si="29"/>
        <v>46</v>
      </c>
      <c r="AB64" s="12">
        <f t="shared" si="36"/>
        <v>53</v>
      </c>
      <c r="AC64" s="23">
        <f>SUM(AB64:AB67)</f>
        <v>212</v>
      </c>
      <c r="AD64" s="23" t="str">
        <f>IF(AA64=" "," ",AA64)</f>
        <v>46</v>
      </c>
      <c r="AE64" s="23" t="str">
        <f>IF(AA65=" "," ",AA65)</f>
        <v>46</v>
      </c>
      <c r="AF64" s="23" t="str">
        <f>IF(AA66=" "," ",AA66)</f>
        <v>46</v>
      </c>
      <c r="AG64" s="23" t="str">
        <f>IF(AA67=" "," ",AA67)</f>
        <v>46</v>
      </c>
      <c r="AH64" s="23">
        <f>IF(AC64=0," ",RANK(AC64,AC$8:AC$107,1))</f>
        <v>14</v>
      </c>
      <c r="AI64" s="6"/>
      <c r="AJ64" s="7"/>
      <c r="AK64" s="13">
        <f t="shared" si="18"/>
        <v>0</v>
      </c>
      <c r="AL64" s="12" t="str">
        <f t="shared" si="37"/>
        <v xml:space="preserve"> </v>
      </c>
      <c r="AM64" s="12" t="str">
        <f t="shared" si="19"/>
        <v xml:space="preserve"> </v>
      </c>
      <c r="AN64" s="12" t="str">
        <f t="shared" si="20"/>
        <v xml:space="preserve"> </v>
      </c>
      <c r="AO64" s="12" t="str">
        <f t="shared" si="30"/>
        <v>46</v>
      </c>
      <c r="AP64" s="12" t="str">
        <f t="shared" si="31"/>
        <v>46</v>
      </c>
      <c r="AQ64" s="12">
        <f t="shared" si="38"/>
        <v>47</v>
      </c>
      <c r="AR64" s="23">
        <f>SUM(AQ64:AQ67)</f>
        <v>188</v>
      </c>
      <c r="AS64" s="23" t="str">
        <f>IF(AP64=" "," ",AP64)</f>
        <v>46</v>
      </c>
      <c r="AT64" s="23" t="str">
        <f>IF(AP65=" "," ",AP65)</f>
        <v>46</v>
      </c>
      <c r="AU64" s="23" t="str">
        <f>IF(AP66=" "," ",AP66)</f>
        <v>46</v>
      </c>
      <c r="AV64" s="23" t="str">
        <f>IF(AP67=" "," ",AP67)</f>
        <v>46</v>
      </c>
      <c r="AW64" s="23">
        <f>IF(AR64=0," ",RANK(AR64,AR$8:AR$107,1))</f>
        <v>14</v>
      </c>
      <c r="AX64" s="14">
        <f t="shared" si="21"/>
        <v>0</v>
      </c>
      <c r="AY64" s="12" t="str">
        <f t="shared" si="39"/>
        <v xml:space="preserve"> </v>
      </c>
      <c r="AZ64" s="24">
        <f>N64+AC64+AR64</f>
        <v>608</v>
      </c>
      <c r="BA64" s="23">
        <f>IF(AZ64=0,0,RANK(AZ64,AZ$8:AZ$107,1))</f>
        <v>14</v>
      </c>
      <c r="BB64" s="4"/>
    </row>
    <row r="65" spans="1:54" ht="15.75" hidden="1" customHeight="1" x14ac:dyDescent="0.2">
      <c r="A65" s="25"/>
      <c r="B65" s="17"/>
      <c r="C65" s="18"/>
      <c r="D65" s="6"/>
      <c r="E65" s="6"/>
      <c r="F65" s="6"/>
      <c r="G65" s="11">
        <f t="shared" si="23"/>
        <v>0</v>
      </c>
      <c r="H65" s="12" t="str">
        <f t="shared" si="33"/>
        <v xml:space="preserve"> </v>
      </c>
      <c r="I65" s="12" t="str">
        <f t="shared" si="22"/>
        <v xml:space="preserve"> </v>
      </c>
      <c r="J65" s="12" t="str">
        <f t="shared" si="17"/>
        <v xml:space="preserve"> </v>
      </c>
      <c r="K65" s="12" t="str">
        <f t="shared" si="24"/>
        <v>46</v>
      </c>
      <c r="L65" s="12" t="str">
        <f t="shared" si="25"/>
        <v>46</v>
      </c>
      <c r="M65" s="12">
        <f t="shared" si="34"/>
        <v>52</v>
      </c>
      <c r="N65" s="23"/>
      <c r="O65" s="23"/>
      <c r="P65" s="23"/>
      <c r="Q65" s="23"/>
      <c r="R65" s="23"/>
      <c r="S65" s="23"/>
      <c r="T65" s="6"/>
      <c r="U65" s="6"/>
      <c r="V65" s="11">
        <f t="shared" si="26"/>
        <v>0</v>
      </c>
      <c r="W65" s="12" t="str">
        <f t="shared" si="35"/>
        <v xml:space="preserve"> </v>
      </c>
      <c r="X65" s="12" t="str">
        <f t="shared" si="27"/>
        <v xml:space="preserve"> </v>
      </c>
      <c r="Y65" s="12" t="str">
        <f t="shared" si="8"/>
        <v xml:space="preserve"> </v>
      </c>
      <c r="Z65" s="12" t="str">
        <f t="shared" si="28"/>
        <v>46</v>
      </c>
      <c r="AA65" s="12" t="str">
        <f t="shared" si="29"/>
        <v>46</v>
      </c>
      <c r="AB65" s="12">
        <f t="shared" si="36"/>
        <v>53</v>
      </c>
      <c r="AC65" s="23"/>
      <c r="AD65" s="23"/>
      <c r="AE65" s="23"/>
      <c r="AF65" s="23"/>
      <c r="AG65" s="23"/>
      <c r="AH65" s="23"/>
      <c r="AI65" s="6"/>
      <c r="AJ65" s="7"/>
      <c r="AK65" s="13">
        <f t="shared" si="18"/>
        <v>0</v>
      </c>
      <c r="AL65" s="12" t="str">
        <f t="shared" si="37"/>
        <v xml:space="preserve"> </v>
      </c>
      <c r="AM65" s="12" t="str">
        <f t="shared" si="19"/>
        <v xml:space="preserve"> </v>
      </c>
      <c r="AN65" s="12" t="str">
        <f t="shared" si="20"/>
        <v xml:space="preserve"> </v>
      </c>
      <c r="AO65" s="12" t="str">
        <f t="shared" si="30"/>
        <v>46</v>
      </c>
      <c r="AP65" s="12" t="str">
        <f t="shared" si="31"/>
        <v>46</v>
      </c>
      <c r="AQ65" s="12">
        <f t="shared" si="38"/>
        <v>47</v>
      </c>
      <c r="AR65" s="23"/>
      <c r="AS65" s="23"/>
      <c r="AT65" s="23"/>
      <c r="AU65" s="23"/>
      <c r="AV65" s="23"/>
      <c r="AW65" s="23"/>
      <c r="AX65" s="14">
        <f t="shared" si="21"/>
        <v>0</v>
      </c>
      <c r="AY65" s="12" t="str">
        <f t="shared" si="39"/>
        <v xml:space="preserve"> </v>
      </c>
      <c r="AZ65" s="24"/>
      <c r="BA65" s="23"/>
      <c r="BB65" s="4"/>
    </row>
    <row r="66" spans="1:54" ht="15.75" hidden="1" customHeight="1" x14ac:dyDescent="0.2">
      <c r="A66" s="25"/>
      <c r="B66" s="19"/>
      <c r="C66" s="20"/>
      <c r="D66" s="6"/>
      <c r="E66" s="6"/>
      <c r="F66" s="6"/>
      <c r="G66" s="11">
        <f t="shared" si="23"/>
        <v>0</v>
      </c>
      <c r="H66" s="12" t="str">
        <f t="shared" si="33"/>
        <v xml:space="preserve"> </v>
      </c>
      <c r="I66" s="12" t="str">
        <f t="shared" si="22"/>
        <v xml:space="preserve"> </v>
      </c>
      <c r="J66" s="12" t="str">
        <f t="shared" si="17"/>
        <v xml:space="preserve"> </v>
      </c>
      <c r="K66" s="12" t="str">
        <f t="shared" si="24"/>
        <v>46</v>
      </c>
      <c r="L66" s="12" t="str">
        <f t="shared" si="25"/>
        <v>46</v>
      </c>
      <c r="M66" s="12">
        <f t="shared" si="34"/>
        <v>52</v>
      </c>
      <c r="N66" s="23"/>
      <c r="O66" s="23"/>
      <c r="P66" s="23"/>
      <c r="Q66" s="23"/>
      <c r="R66" s="23"/>
      <c r="S66" s="23"/>
      <c r="T66" s="6"/>
      <c r="U66" s="6"/>
      <c r="V66" s="11">
        <f t="shared" si="26"/>
        <v>0</v>
      </c>
      <c r="W66" s="12" t="str">
        <f t="shared" si="35"/>
        <v xml:space="preserve"> </v>
      </c>
      <c r="X66" s="12" t="str">
        <f t="shared" si="27"/>
        <v xml:space="preserve"> </v>
      </c>
      <c r="Y66" s="12" t="str">
        <f t="shared" si="8"/>
        <v xml:space="preserve"> </v>
      </c>
      <c r="Z66" s="12" t="str">
        <f t="shared" si="28"/>
        <v>46</v>
      </c>
      <c r="AA66" s="12" t="str">
        <f t="shared" si="29"/>
        <v>46</v>
      </c>
      <c r="AB66" s="12">
        <f t="shared" si="36"/>
        <v>53</v>
      </c>
      <c r="AC66" s="23"/>
      <c r="AD66" s="23"/>
      <c r="AE66" s="23"/>
      <c r="AF66" s="23"/>
      <c r="AG66" s="23"/>
      <c r="AH66" s="23"/>
      <c r="AI66" s="6"/>
      <c r="AJ66" s="7"/>
      <c r="AK66" s="13">
        <f t="shared" si="18"/>
        <v>0</v>
      </c>
      <c r="AL66" s="12" t="str">
        <f t="shared" si="37"/>
        <v xml:space="preserve"> </v>
      </c>
      <c r="AM66" s="12" t="str">
        <f t="shared" si="19"/>
        <v xml:space="preserve"> </v>
      </c>
      <c r="AN66" s="12" t="str">
        <f t="shared" si="20"/>
        <v xml:space="preserve"> </v>
      </c>
      <c r="AO66" s="12" t="str">
        <f t="shared" si="30"/>
        <v>46</v>
      </c>
      <c r="AP66" s="12" t="str">
        <f t="shared" si="31"/>
        <v>46</v>
      </c>
      <c r="AQ66" s="12">
        <f t="shared" si="38"/>
        <v>47</v>
      </c>
      <c r="AR66" s="23"/>
      <c r="AS66" s="23"/>
      <c r="AT66" s="23"/>
      <c r="AU66" s="23"/>
      <c r="AV66" s="23"/>
      <c r="AW66" s="23"/>
      <c r="AX66" s="14">
        <f t="shared" si="21"/>
        <v>0</v>
      </c>
      <c r="AY66" s="12" t="str">
        <f t="shared" si="39"/>
        <v xml:space="preserve"> </v>
      </c>
      <c r="AZ66" s="24"/>
      <c r="BA66" s="23"/>
      <c r="BB66" s="4"/>
    </row>
    <row r="67" spans="1:54" ht="15.75" hidden="1" customHeight="1" x14ac:dyDescent="0.2">
      <c r="A67" s="25"/>
      <c r="B67" s="19"/>
      <c r="C67" s="20"/>
      <c r="D67" s="6"/>
      <c r="E67" s="6"/>
      <c r="F67" s="6"/>
      <c r="G67" s="11">
        <f t="shared" si="23"/>
        <v>0</v>
      </c>
      <c r="H67" s="12" t="str">
        <f t="shared" si="33"/>
        <v xml:space="preserve"> </v>
      </c>
      <c r="I67" s="12" t="str">
        <f t="shared" si="22"/>
        <v xml:space="preserve"> </v>
      </c>
      <c r="J67" s="12" t="str">
        <f t="shared" si="17"/>
        <v xml:space="preserve"> </v>
      </c>
      <c r="K67" s="12" t="str">
        <f t="shared" si="24"/>
        <v>46</v>
      </c>
      <c r="L67" s="12" t="str">
        <f t="shared" si="25"/>
        <v>46</v>
      </c>
      <c r="M67" s="12">
        <f t="shared" si="34"/>
        <v>52</v>
      </c>
      <c r="N67" s="23"/>
      <c r="O67" s="23"/>
      <c r="P67" s="23"/>
      <c r="Q67" s="23"/>
      <c r="R67" s="23"/>
      <c r="S67" s="23"/>
      <c r="T67" s="6"/>
      <c r="U67" s="6"/>
      <c r="V67" s="11">
        <f t="shared" si="26"/>
        <v>0</v>
      </c>
      <c r="W67" s="12" t="str">
        <f t="shared" si="35"/>
        <v xml:space="preserve"> </v>
      </c>
      <c r="X67" s="12" t="str">
        <f t="shared" si="27"/>
        <v xml:space="preserve"> </v>
      </c>
      <c r="Y67" s="12" t="str">
        <f t="shared" si="8"/>
        <v xml:space="preserve"> </v>
      </c>
      <c r="Z67" s="12" t="str">
        <f t="shared" si="28"/>
        <v>46</v>
      </c>
      <c r="AA67" s="12" t="str">
        <f t="shared" si="29"/>
        <v>46</v>
      </c>
      <c r="AB67" s="12">
        <f t="shared" si="36"/>
        <v>53</v>
      </c>
      <c r="AC67" s="23"/>
      <c r="AD67" s="23"/>
      <c r="AE67" s="23"/>
      <c r="AF67" s="23"/>
      <c r="AG67" s="23"/>
      <c r="AH67" s="23"/>
      <c r="AI67" s="6"/>
      <c r="AJ67" s="7"/>
      <c r="AK67" s="13">
        <f t="shared" si="18"/>
        <v>0</v>
      </c>
      <c r="AL67" s="12" t="str">
        <f t="shared" si="37"/>
        <v xml:space="preserve"> </v>
      </c>
      <c r="AM67" s="12" t="str">
        <f t="shared" si="19"/>
        <v xml:space="preserve"> </v>
      </c>
      <c r="AN67" s="12" t="str">
        <f t="shared" si="20"/>
        <v xml:space="preserve"> </v>
      </c>
      <c r="AO67" s="12" t="str">
        <f t="shared" si="30"/>
        <v>46</v>
      </c>
      <c r="AP67" s="12" t="str">
        <f t="shared" si="31"/>
        <v>46</v>
      </c>
      <c r="AQ67" s="12">
        <f t="shared" si="38"/>
        <v>47</v>
      </c>
      <c r="AR67" s="23"/>
      <c r="AS67" s="23"/>
      <c r="AT67" s="23"/>
      <c r="AU67" s="23"/>
      <c r="AV67" s="23"/>
      <c r="AW67" s="23"/>
      <c r="AX67" s="14">
        <f t="shared" si="21"/>
        <v>0</v>
      </c>
      <c r="AY67" s="12" t="str">
        <f t="shared" si="39"/>
        <v xml:space="preserve"> </v>
      </c>
      <c r="AZ67" s="24"/>
      <c r="BA67" s="23"/>
      <c r="BB67" s="4"/>
    </row>
    <row r="68" spans="1:54" ht="15.75" hidden="1" customHeight="1" x14ac:dyDescent="0.2">
      <c r="A68" s="25"/>
      <c r="B68" s="17"/>
      <c r="C68" s="18"/>
      <c r="D68" s="6"/>
      <c r="E68" s="6"/>
      <c r="F68" s="6"/>
      <c r="G68" s="11">
        <f t="shared" si="23"/>
        <v>0</v>
      </c>
      <c r="H68" s="12" t="str">
        <f t="shared" si="33"/>
        <v xml:space="preserve"> </v>
      </c>
      <c r="I68" s="12" t="str">
        <f t="shared" si="22"/>
        <v xml:space="preserve"> </v>
      </c>
      <c r="J68" s="12" t="str">
        <f t="shared" si="17"/>
        <v xml:space="preserve"> </v>
      </c>
      <c r="K68" s="12" t="str">
        <f t="shared" si="24"/>
        <v>46</v>
      </c>
      <c r="L68" s="12" t="str">
        <f t="shared" si="25"/>
        <v>46</v>
      </c>
      <c r="M68" s="12">
        <f t="shared" si="34"/>
        <v>52</v>
      </c>
      <c r="N68" s="23">
        <f>SUM(M68:M71)</f>
        <v>208</v>
      </c>
      <c r="O68" s="23" t="str">
        <f>IF(L68=" "," ",L68)</f>
        <v>46</v>
      </c>
      <c r="P68" s="23" t="str">
        <f>IF(L69=" "," ",L69)</f>
        <v>46</v>
      </c>
      <c r="Q68" s="23" t="e">
        <f>IF(#REF!=" "," ",#REF!)</f>
        <v>#REF!</v>
      </c>
      <c r="R68" s="23" t="str">
        <f>IF(L71=" "," ",L71)</f>
        <v>46</v>
      </c>
      <c r="S68" s="23">
        <f>IF(N68=0," ",RANK(N68,N$8:N$107,1))</f>
        <v>14</v>
      </c>
      <c r="T68" s="6"/>
      <c r="U68" s="6"/>
      <c r="V68" s="11">
        <f t="shared" si="26"/>
        <v>0</v>
      </c>
      <c r="W68" s="12" t="str">
        <f t="shared" si="35"/>
        <v xml:space="preserve"> </v>
      </c>
      <c r="X68" s="12" t="str">
        <f t="shared" si="27"/>
        <v xml:space="preserve"> </v>
      </c>
      <c r="Y68" s="12" t="str">
        <f t="shared" si="8"/>
        <v xml:space="preserve"> </v>
      </c>
      <c r="Z68" s="12" t="str">
        <f t="shared" si="28"/>
        <v>46</v>
      </c>
      <c r="AA68" s="12" t="str">
        <f t="shared" si="29"/>
        <v>46</v>
      </c>
      <c r="AB68" s="12">
        <f t="shared" si="36"/>
        <v>53</v>
      </c>
      <c r="AC68" s="23">
        <f>SUM(AB68:AB71)</f>
        <v>212</v>
      </c>
      <c r="AD68" s="23" t="str">
        <f>IF(AA68=" "," ",AA68)</f>
        <v>46</v>
      </c>
      <c r="AE68" s="23" t="str">
        <f>IF(AA69=" "," ",AA69)</f>
        <v>46</v>
      </c>
      <c r="AF68" s="23" t="e">
        <f>IF(#REF!=" "," ",#REF!)</f>
        <v>#REF!</v>
      </c>
      <c r="AG68" s="23" t="str">
        <f>IF(AA71=" "," ",AA71)</f>
        <v>46</v>
      </c>
      <c r="AH68" s="23">
        <f>IF(AC68=0," ",RANK(AC68,AC$8:AC$107,1))</f>
        <v>14</v>
      </c>
      <c r="AI68" s="6"/>
      <c r="AJ68" s="7"/>
      <c r="AK68" s="13">
        <f t="shared" si="18"/>
        <v>0</v>
      </c>
      <c r="AL68" s="12" t="str">
        <f t="shared" si="37"/>
        <v xml:space="preserve"> </v>
      </c>
      <c r="AM68" s="12" t="str">
        <f t="shared" si="19"/>
        <v xml:space="preserve"> </v>
      </c>
      <c r="AN68" s="12" t="str">
        <f t="shared" si="20"/>
        <v xml:space="preserve"> </v>
      </c>
      <c r="AO68" s="12" t="str">
        <f t="shared" si="30"/>
        <v>46</v>
      </c>
      <c r="AP68" s="12" t="str">
        <f t="shared" si="31"/>
        <v>46</v>
      </c>
      <c r="AQ68" s="12">
        <f t="shared" si="38"/>
        <v>47</v>
      </c>
      <c r="AR68" s="23">
        <f>SUM(AQ68:AQ71)</f>
        <v>188</v>
      </c>
      <c r="AS68" s="23" t="str">
        <f>IF(AP68=" "," ",AP68)</f>
        <v>46</v>
      </c>
      <c r="AT68" s="23" t="str">
        <f>IF(AP69=" "," ",AP69)</f>
        <v>46</v>
      </c>
      <c r="AU68" s="23" t="e">
        <f>IF(#REF!=" "," ",#REF!)</f>
        <v>#REF!</v>
      </c>
      <c r="AV68" s="23" t="str">
        <f>IF(AP71=" "," ",AP71)</f>
        <v>46</v>
      </c>
      <c r="AW68" s="23">
        <f>IF(AR68=0," ",RANK(AR68,AR$8:AR$107,1))</f>
        <v>14</v>
      </c>
      <c r="AX68" s="14">
        <f t="shared" si="21"/>
        <v>0</v>
      </c>
      <c r="AY68" s="12" t="str">
        <f t="shared" si="39"/>
        <v xml:space="preserve"> </v>
      </c>
      <c r="AZ68" s="24">
        <f>N68+AC68+AR68</f>
        <v>608</v>
      </c>
      <c r="BA68" s="23">
        <f>IF(AZ68=0,0,RANK(AZ68,AZ$8:AZ$107,1))</f>
        <v>14</v>
      </c>
      <c r="BB68" s="4"/>
    </row>
    <row r="69" spans="1:54" ht="15.75" hidden="1" customHeight="1" x14ac:dyDescent="0.2">
      <c r="A69" s="25"/>
      <c r="B69" s="17"/>
      <c r="C69" s="18"/>
      <c r="D69" s="6"/>
      <c r="E69" s="6"/>
      <c r="F69" s="6"/>
      <c r="G69" s="11">
        <f t="shared" si="23"/>
        <v>0</v>
      </c>
      <c r="H69" s="12" t="str">
        <f t="shared" si="33"/>
        <v xml:space="preserve"> </v>
      </c>
      <c r="I69" s="12" t="str">
        <f t="shared" si="22"/>
        <v xml:space="preserve"> </v>
      </c>
      <c r="J69" s="12" t="str">
        <f t="shared" si="17"/>
        <v xml:space="preserve"> </v>
      </c>
      <c r="K69" s="12" t="str">
        <f t="shared" si="24"/>
        <v>46</v>
      </c>
      <c r="L69" s="12" t="str">
        <f t="shared" si="25"/>
        <v>46</v>
      </c>
      <c r="M69" s="12">
        <f t="shared" si="34"/>
        <v>52</v>
      </c>
      <c r="N69" s="23"/>
      <c r="O69" s="23"/>
      <c r="P69" s="23"/>
      <c r="Q69" s="23"/>
      <c r="R69" s="23"/>
      <c r="S69" s="23"/>
      <c r="T69" s="6"/>
      <c r="U69" s="6"/>
      <c r="V69" s="11">
        <f t="shared" si="26"/>
        <v>0</v>
      </c>
      <c r="W69" s="12" t="str">
        <f t="shared" si="35"/>
        <v xml:space="preserve"> </v>
      </c>
      <c r="X69" s="12" t="str">
        <f t="shared" si="27"/>
        <v xml:space="preserve"> </v>
      </c>
      <c r="Y69" s="12" t="str">
        <f t="shared" si="8"/>
        <v xml:space="preserve"> </v>
      </c>
      <c r="Z69" s="12" t="str">
        <f t="shared" si="28"/>
        <v>46</v>
      </c>
      <c r="AA69" s="12" t="str">
        <f t="shared" si="29"/>
        <v>46</v>
      </c>
      <c r="AB69" s="12">
        <f t="shared" si="36"/>
        <v>53</v>
      </c>
      <c r="AC69" s="23"/>
      <c r="AD69" s="23"/>
      <c r="AE69" s="23"/>
      <c r="AF69" s="23"/>
      <c r="AG69" s="23"/>
      <c r="AH69" s="23"/>
      <c r="AI69" s="6"/>
      <c r="AJ69" s="7"/>
      <c r="AK69" s="13">
        <f t="shared" si="18"/>
        <v>0</v>
      </c>
      <c r="AL69" s="12" t="str">
        <f t="shared" si="37"/>
        <v xml:space="preserve"> </v>
      </c>
      <c r="AM69" s="12" t="str">
        <f t="shared" si="19"/>
        <v xml:space="preserve"> </v>
      </c>
      <c r="AN69" s="12" t="str">
        <f t="shared" si="20"/>
        <v xml:space="preserve"> </v>
      </c>
      <c r="AO69" s="12" t="str">
        <f t="shared" si="30"/>
        <v>46</v>
      </c>
      <c r="AP69" s="12" t="str">
        <f t="shared" si="31"/>
        <v>46</v>
      </c>
      <c r="AQ69" s="12">
        <f t="shared" si="38"/>
        <v>47</v>
      </c>
      <c r="AR69" s="23"/>
      <c r="AS69" s="23"/>
      <c r="AT69" s="23"/>
      <c r="AU69" s="23"/>
      <c r="AV69" s="23"/>
      <c r="AW69" s="23"/>
      <c r="AX69" s="14">
        <f t="shared" si="21"/>
        <v>0</v>
      </c>
      <c r="AY69" s="12" t="str">
        <f t="shared" si="39"/>
        <v xml:space="preserve"> </v>
      </c>
      <c r="AZ69" s="24"/>
      <c r="BA69" s="23"/>
      <c r="BB69" s="4"/>
    </row>
    <row r="70" spans="1:54" ht="15.75" hidden="1" customHeight="1" x14ac:dyDescent="0.2">
      <c r="A70" s="25"/>
      <c r="B70" s="19"/>
      <c r="C70" s="20"/>
      <c r="D70" s="6"/>
      <c r="E70" s="6"/>
      <c r="F70" s="6"/>
      <c r="G70" s="11">
        <f t="shared" si="23"/>
        <v>0</v>
      </c>
      <c r="H70" s="12" t="str">
        <f t="shared" si="33"/>
        <v xml:space="preserve"> </v>
      </c>
      <c r="I70" s="12" t="str">
        <f t="shared" si="22"/>
        <v xml:space="preserve"> </v>
      </c>
      <c r="J70" s="12" t="str">
        <f t="shared" si="17"/>
        <v xml:space="preserve"> </v>
      </c>
      <c r="K70" s="12" t="str">
        <f t="shared" si="24"/>
        <v>46</v>
      </c>
      <c r="L70" s="12" t="str">
        <f t="shared" si="25"/>
        <v>46</v>
      </c>
      <c r="M70" s="12">
        <f t="shared" si="34"/>
        <v>52</v>
      </c>
      <c r="N70" s="23"/>
      <c r="O70" s="23"/>
      <c r="P70" s="23"/>
      <c r="Q70" s="23"/>
      <c r="R70" s="23"/>
      <c r="S70" s="23"/>
      <c r="T70" s="6"/>
      <c r="U70" s="6"/>
      <c r="V70" s="11">
        <f t="shared" si="26"/>
        <v>0</v>
      </c>
      <c r="W70" s="12" t="str">
        <f t="shared" si="35"/>
        <v xml:space="preserve"> </v>
      </c>
      <c r="X70" s="12" t="str">
        <f t="shared" si="27"/>
        <v xml:space="preserve"> </v>
      </c>
      <c r="Y70" s="12" t="str">
        <f t="shared" si="8"/>
        <v xml:space="preserve"> </v>
      </c>
      <c r="Z70" s="12" t="str">
        <f t="shared" si="28"/>
        <v>46</v>
      </c>
      <c r="AA70" s="12" t="str">
        <f t="shared" si="29"/>
        <v>46</v>
      </c>
      <c r="AB70" s="12">
        <f t="shared" si="36"/>
        <v>53</v>
      </c>
      <c r="AC70" s="23"/>
      <c r="AD70" s="23"/>
      <c r="AE70" s="23"/>
      <c r="AF70" s="23"/>
      <c r="AG70" s="23"/>
      <c r="AH70" s="23"/>
      <c r="AI70" s="6"/>
      <c r="AJ70" s="7"/>
      <c r="AK70" s="13">
        <f t="shared" si="18"/>
        <v>0</v>
      </c>
      <c r="AL70" s="12" t="str">
        <f t="shared" si="37"/>
        <v xml:space="preserve"> </v>
      </c>
      <c r="AM70" s="12" t="str">
        <f t="shared" si="19"/>
        <v xml:space="preserve"> </v>
      </c>
      <c r="AN70" s="12" t="str">
        <f t="shared" si="20"/>
        <v xml:space="preserve"> </v>
      </c>
      <c r="AO70" s="12" t="str">
        <f t="shared" si="30"/>
        <v>46</v>
      </c>
      <c r="AP70" s="12" t="str">
        <f t="shared" si="31"/>
        <v>46</v>
      </c>
      <c r="AQ70" s="12">
        <f t="shared" si="38"/>
        <v>47</v>
      </c>
      <c r="AR70" s="23"/>
      <c r="AS70" s="23"/>
      <c r="AT70" s="23"/>
      <c r="AU70" s="23"/>
      <c r="AV70" s="23"/>
      <c r="AW70" s="23"/>
      <c r="AX70" s="14">
        <f t="shared" si="21"/>
        <v>0</v>
      </c>
      <c r="AY70" s="12" t="str">
        <f t="shared" si="39"/>
        <v xml:space="preserve"> </v>
      </c>
      <c r="AZ70" s="24"/>
      <c r="BA70" s="23"/>
      <c r="BB70" s="4"/>
    </row>
    <row r="71" spans="1:54" ht="15.75" hidden="1" customHeight="1" x14ac:dyDescent="0.2">
      <c r="A71" s="25"/>
      <c r="B71" s="19"/>
      <c r="C71" s="20"/>
      <c r="D71" s="6"/>
      <c r="E71" s="6"/>
      <c r="F71" s="6"/>
      <c r="G71" s="11">
        <f t="shared" si="23"/>
        <v>0</v>
      </c>
      <c r="H71" s="12" t="str">
        <f t="shared" si="33"/>
        <v xml:space="preserve"> </v>
      </c>
      <c r="I71" s="12" t="str">
        <f t="shared" si="22"/>
        <v xml:space="preserve"> </v>
      </c>
      <c r="J71" s="12" t="str">
        <f t="shared" si="17"/>
        <v xml:space="preserve"> </v>
      </c>
      <c r="K71" s="12" t="str">
        <f t="shared" si="24"/>
        <v>46</v>
      </c>
      <c r="L71" s="12" t="str">
        <f t="shared" si="25"/>
        <v>46</v>
      </c>
      <c r="M71" s="12">
        <f t="shared" si="34"/>
        <v>52</v>
      </c>
      <c r="N71" s="23"/>
      <c r="O71" s="23"/>
      <c r="P71" s="23"/>
      <c r="Q71" s="23"/>
      <c r="R71" s="23"/>
      <c r="S71" s="23"/>
      <c r="T71" s="6"/>
      <c r="U71" s="6"/>
      <c r="V71" s="11">
        <f t="shared" si="26"/>
        <v>0</v>
      </c>
      <c r="W71" s="12" t="str">
        <f t="shared" si="35"/>
        <v xml:space="preserve"> </v>
      </c>
      <c r="X71" s="12" t="str">
        <f t="shared" si="27"/>
        <v xml:space="preserve"> </v>
      </c>
      <c r="Y71" s="12" t="str">
        <f t="shared" si="8"/>
        <v xml:space="preserve"> </v>
      </c>
      <c r="Z71" s="12" t="str">
        <f t="shared" si="28"/>
        <v>46</v>
      </c>
      <c r="AA71" s="12" t="str">
        <f t="shared" si="29"/>
        <v>46</v>
      </c>
      <c r="AB71" s="12">
        <f t="shared" si="36"/>
        <v>53</v>
      </c>
      <c r="AC71" s="23"/>
      <c r="AD71" s="23"/>
      <c r="AE71" s="23"/>
      <c r="AF71" s="23"/>
      <c r="AG71" s="23"/>
      <c r="AH71" s="23"/>
      <c r="AI71" s="6"/>
      <c r="AJ71" s="7"/>
      <c r="AK71" s="13">
        <f t="shared" si="18"/>
        <v>0</v>
      </c>
      <c r="AL71" s="12" t="str">
        <f t="shared" si="37"/>
        <v xml:space="preserve"> </v>
      </c>
      <c r="AM71" s="12" t="str">
        <f t="shared" si="19"/>
        <v xml:space="preserve"> </v>
      </c>
      <c r="AN71" s="12" t="str">
        <f t="shared" si="20"/>
        <v xml:space="preserve"> </v>
      </c>
      <c r="AO71" s="12" t="str">
        <f t="shared" si="30"/>
        <v>46</v>
      </c>
      <c r="AP71" s="12" t="str">
        <f t="shared" si="31"/>
        <v>46</v>
      </c>
      <c r="AQ71" s="12">
        <f t="shared" si="38"/>
        <v>47</v>
      </c>
      <c r="AR71" s="23"/>
      <c r="AS71" s="23"/>
      <c r="AT71" s="23"/>
      <c r="AU71" s="23"/>
      <c r="AV71" s="23"/>
      <c r="AW71" s="23"/>
      <c r="AX71" s="14">
        <f t="shared" si="21"/>
        <v>0</v>
      </c>
      <c r="AY71" s="12" t="str">
        <f t="shared" si="39"/>
        <v xml:space="preserve"> </v>
      </c>
      <c r="AZ71" s="24"/>
      <c r="BA71" s="23"/>
      <c r="BB71" s="4"/>
    </row>
    <row r="72" spans="1:54" ht="15.75" hidden="1" customHeight="1" x14ac:dyDescent="0.2">
      <c r="A72" s="25"/>
      <c r="B72" s="17"/>
      <c r="C72" s="18"/>
      <c r="D72" s="6"/>
      <c r="E72" s="6"/>
      <c r="F72" s="6"/>
      <c r="G72" s="11">
        <f t="shared" si="23"/>
        <v>0</v>
      </c>
      <c r="H72" s="12" t="str">
        <f t="shared" ref="H72:H103" si="40">IF(G72=0," ",RANK(G72,G$8:G$107,0))</f>
        <v xml:space="preserve"> </v>
      </c>
      <c r="I72" s="12" t="str">
        <f t="shared" si="22"/>
        <v xml:space="preserve"> </v>
      </c>
      <c r="J72" s="12" t="str">
        <f t="shared" si="17"/>
        <v xml:space="preserve"> </v>
      </c>
      <c r="K72" s="12" t="str">
        <f t="shared" si="24"/>
        <v>46</v>
      </c>
      <c r="L72" s="12" t="str">
        <f t="shared" si="25"/>
        <v>46</v>
      </c>
      <c r="M72" s="12">
        <f t="shared" ref="M72:M107" si="41">IF(G72=0,MAX($H$8:$H$107)+1,IF(K72="46"," ",IF(J72=" "," ",IF(J72=3,J72-1,J72))))</f>
        <v>52</v>
      </c>
      <c r="N72" s="23">
        <f>SUM(M72:M75)</f>
        <v>208</v>
      </c>
      <c r="O72" s="23" t="str">
        <f>IF(L72=" "," ",L72)</f>
        <v>46</v>
      </c>
      <c r="P72" s="23" t="str">
        <f>IF(L73=" "," ",L73)</f>
        <v>46</v>
      </c>
      <c r="Q72" s="23" t="str">
        <f>IF(L74=" "," ",L74)</f>
        <v>46</v>
      </c>
      <c r="R72" s="23" t="str">
        <f>IF(L75=" "," ",L75)</f>
        <v>46</v>
      </c>
      <c r="S72" s="23">
        <f>IF(N72=0," ",RANK(N72,N$8:N$107,1))</f>
        <v>14</v>
      </c>
      <c r="T72" s="6"/>
      <c r="U72" s="6"/>
      <c r="V72" s="11">
        <f t="shared" si="26"/>
        <v>0</v>
      </c>
      <c r="W72" s="12" t="str">
        <f t="shared" ref="W72:W103" si="42">IF(V72=0," ",RANK(V72,V$8:V$107,0))</f>
        <v xml:space="preserve"> </v>
      </c>
      <c r="X72" s="12" t="str">
        <f t="shared" si="27"/>
        <v xml:space="preserve"> </v>
      </c>
      <c r="Y72" s="12" t="str">
        <f t="shared" si="8"/>
        <v xml:space="preserve"> </v>
      </c>
      <c r="Z72" s="12" t="str">
        <f t="shared" si="28"/>
        <v>46</v>
      </c>
      <c r="AA72" s="12" t="str">
        <f t="shared" si="29"/>
        <v>46</v>
      </c>
      <c r="AB72" s="12">
        <f t="shared" ref="AB72:AB107" si="43">IF(V72=0,MAX($W$8:$W$107)+1,IF(Z72="46"," ",IF(Y72=" "," ",IF(Y72=3,Y72-1,Y72))))</f>
        <v>53</v>
      </c>
      <c r="AC72" s="23">
        <f>SUM(AB72:AB75)</f>
        <v>212</v>
      </c>
      <c r="AD72" s="23" t="str">
        <f>IF(AA72=" "," ",AA72)</f>
        <v>46</v>
      </c>
      <c r="AE72" s="23" t="str">
        <f>IF(AA73=" "," ",AA73)</f>
        <v>46</v>
      </c>
      <c r="AF72" s="23" t="str">
        <f>IF(AA74=" "," ",AA74)</f>
        <v>46</v>
      </c>
      <c r="AG72" s="23" t="str">
        <f>IF(AA75=" "," ",AA75)</f>
        <v>46</v>
      </c>
      <c r="AH72" s="23">
        <f>IF(AC72=0," ",RANK(AC72,AC$8:AC$107,1))</f>
        <v>14</v>
      </c>
      <c r="AI72" s="6"/>
      <c r="AJ72" s="7"/>
      <c r="AK72" s="13">
        <f t="shared" si="18"/>
        <v>0</v>
      </c>
      <c r="AL72" s="12" t="str">
        <f t="shared" ref="AL72:AL103" si="44">IF(AK72=0," ",RANK(AK72,AK$8:AK$107,0))</f>
        <v xml:space="preserve"> </v>
      </c>
      <c r="AM72" s="12" t="str">
        <f t="shared" si="19"/>
        <v xml:space="preserve"> </v>
      </c>
      <c r="AN72" s="12" t="str">
        <f t="shared" si="20"/>
        <v xml:space="preserve"> </v>
      </c>
      <c r="AO72" s="12" t="str">
        <f t="shared" si="30"/>
        <v>46</v>
      </c>
      <c r="AP72" s="12" t="str">
        <f t="shared" si="31"/>
        <v>46</v>
      </c>
      <c r="AQ72" s="12">
        <f t="shared" ref="AQ72:AQ107" si="45">IF(AK72=0,MAX($AL$8:$AL$107)+1,IF(AO72="46"," ",IF(AN72=" "," ",IF(AN72=3,AN72-1,AN72))))</f>
        <v>47</v>
      </c>
      <c r="AR72" s="23">
        <f>SUM(AQ72:AQ75)</f>
        <v>188</v>
      </c>
      <c r="AS72" s="23" t="str">
        <f>IF(AP72=" "," ",AP72)</f>
        <v>46</v>
      </c>
      <c r="AT72" s="23" t="str">
        <f>IF(AP73=" "," ",AP73)</f>
        <v>46</v>
      </c>
      <c r="AU72" s="23" t="str">
        <f>IF(AP74=" "," ",AP74)</f>
        <v>46</v>
      </c>
      <c r="AV72" s="23" t="str">
        <f>IF(AP75=" "," ",AP75)</f>
        <v>46</v>
      </c>
      <c r="AW72" s="23">
        <f>IF(AR72=0," ",RANK(AR72,AR$8:AR$107,1))</f>
        <v>14</v>
      </c>
      <c r="AX72" s="14">
        <f t="shared" si="21"/>
        <v>0</v>
      </c>
      <c r="AY72" s="12" t="str">
        <f t="shared" ref="AY72:AY103" si="46">IF(AX72=0," ",RANK(AX72,AX$8:AX$107,0))</f>
        <v xml:space="preserve"> </v>
      </c>
      <c r="AZ72" s="24">
        <f>N72+AC72+AR72</f>
        <v>608</v>
      </c>
      <c r="BA72" s="23">
        <f>IF(AZ72=0,0,RANK(AZ72,AZ$8:AZ$107,1))</f>
        <v>14</v>
      </c>
      <c r="BB72" s="4"/>
    </row>
    <row r="73" spans="1:54" ht="15.75" hidden="1" customHeight="1" x14ac:dyDescent="0.2">
      <c r="A73" s="25"/>
      <c r="B73" s="17"/>
      <c r="C73" s="18"/>
      <c r="D73" s="6"/>
      <c r="E73" s="6"/>
      <c r="F73" s="6"/>
      <c r="G73" s="11">
        <f t="shared" si="23"/>
        <v>0</v>
      </c>
      <c r="H73" s="12" t="str">
        <f t="shared" si="40"/>
        <v xml:space="preserve"> </v>
      </c>
      <c r="I73" s="12" t="str">
        <f t="shared" si="22"/>
        <v xml:space="preserve"> </v>
      </c>
      <c r="J73" s="12" t="str">
        <f t="shared" si="17"/>
        <v xml:space="preserve"> </v>
      </c>
      <c r="K73" s="12" t="str">
        <f t="shared" si="24"/>
        <v>46</v>
      </c>
      <c r="L73" s="12" t="str">
        <f t="shared" si="25"/>
        <v>46</v>
      </c>
      <c r="M73" s="12">
        <f t="shared" si="41"/>
        <v>52</v>
      </c>
      <c r="N73" s="23"/>
      <c r="O73" s="23"/>
      <c r="P73" s="23"/>
      <c r="Q73" s="23"/>
      <c r="R73" s="23"/>
      <c r="S73" s="23"/>
      <c r="T73" s="6"/>
      <c r="U73" s="6"/>
      <c r="V73" s="11">
        <f t="shared" si="26"/>
        <v>0</v>
      </c>
      <c r="W73" s="12" t="str">
        <f t="shared" si="42"/>
        <v xml:space="preserve"> </v>
      </c>
      <c r="X73" s="12" t="str">
        <f t="shared" si="27"/>
        <v xml:space="preserve"> </v>
      </c>
      <c r="Y73" s="12" t="str">
        <f t="shared" si="8"/>
        <v xml:space="preserve"> </v>
      </c>
      <c r="Z73" s="12" t="str">
        <f t="shared" si="28"/>
        <v>46</v>
      </c>
      <c r="AA73" s="12" t="str">
        <f t="shared" si="29"/>
        <v>46</v>
      </c>
      <c r="AB73" s="12">
        <f t="shared" si="43"/>
        <v>53</v>
      </c>
      <c r="AC73" s="23"/>
      <c r="AD73" s="23"/>
      <c r="AE73" s="23"/>
      <c r="AF73" s="23"/>
      <c r="AG73" s="23"/>
      <c r="AH73" s="23"/>
      <c r="AI73" s="6"/>
      <c r="AJ73" s="7"/>
      <c r="AK73" s="13">
        <f t="shared" si="18"/>
        <v>0</v>
      </c>
      <c r="AL73" s="12" t="str">
        <f t="shared" si="44"/>
        <v xml:space="preserve"> </v>
      </c>
      <c r="AM73" s="12" t="str">
        <f t="shared" si="19"/>
        <v xml:space="preserve"> </v>
      </c>
      <c r="AN73" s="12" t="str">
        <f t="shared" si="20"/>
        <v xml:space="preserve"> </v>
      </c>
      <c r="AO73" s="12" t="str">
        <f t="shared" si="30"/>
        <v>46</v>
      </c>
      <c r="AP73" s="12" t="str">
        <f t="shared" si="31"/>
        <v>46</v>
      </c>
      <c r="AQ73" s="12">
        <f t="shared" si="45"/>
        <v>47</v>
      </c>
      <c r="AR73" s="23"/>
      <c r="AS73" s="23"/>
      <c r="AT73" s="23"/>
      <c r="AU73" s="23"/>
      <c r="AV73" s="23"/>
      <c r="AW73" s="23"/>
      <c r="AX73" s="14">
        <f t="shared" si="21"/>
        <v>0</v>
      </c>
      <c r="AY73" s="12" t="str">
        <f t="shared" si="46"/>
        <v xml:space="preserve"> </v>
      </c>
      <c r="AZ73" s="24"/>
      <c r="BA73" s="23"/>
      <c r="BB73" s="4"/>
    </row>
    <row r="74" spans="1:54" ht="15.75" hidden="1" customHeight="1" x14ac:dyDescent="0.2">
      <c r="A74" s="25"/>
      <c r="B74" s="19"/>
      <c r="C74" s="20"/>
      <c r="D74" s="6"/>
      <c r="E74" s="6"/>
      <c r="F74" s="6"/>
      <c r="G74" s="11">
        <f t="shared" si="23"/>
        <v>0</v>
      </c>
      <c r="H74" s="12" t="str">
        <f t="shared" si="40"/>
        <v xml:space="preserve"> </v>
      </c>
      <c r="I74" s="12" t="str">
        <f t="shared" si="22"/>
        <v xml:space="preserve"> </v>
      </c>
      <c r="J74" s="12" t="str">
        <f t="shared" si="17"/>
        <v xml:space="preserve"> </v>
      </c>
      <c r="K74" s="12" t="str">
        <f t="shared" si="24"/>
        <v>46</v>
      </c>
      <c r="L74" s="12" t="str">
        <f t="shared" si="25"/>
        <v>46</v>
      </c>
      <c r="M74" s="12">
        <f t="shared" si="41"/>
        <v>52</v>
      </c>
      <c r="N74" s="23"/>
      <c r="O74" s="23"/>
      <c r="P74" s="23"/>
      <c r="Q74" s="23"/>
      <c r="R74" s="23"/>
      <c r="S74" s="23"/>
      <c r="T74" s="6"/>
      <c r="U74" s="6"/>
      <c r="V74" s="11">
        <f t="shared" si="26"/>
        <v>0</v>
      </c>
      <c r="W74" s="12" t="str">
        <f t="shared" si="42"/>
        <v xml:space="preserve"> </v>
      </c>
      <c r="X74" s="12" t="str">
        <f t="shared" si="27"/>
        <v xml:space="preserve"> </v>
      </c>
      <c r="Y74" s="12" t="str">
        <f t="shared" si="8"/>
        <v xml:space="preserve"> </v>
      </c>
      <c r="Z74" s="12" t="str">
        <f t="shared" si="28"/>
        <v>46</v>
      </c>
      <c r="AA74" s="12" t="str">
        <f t="shared" si="29"/>
        <v>46</v>
      </c>
      <c r="AB74" s="12">
        <f t="shared" si="43"/>
        <v>53</v>
      </c>
      <c r="AC74" s="23"/>
      <c r="AD74" s="23"/>
      <c r="AE74" s="23"/>
      <c r="AF74" s="23"/>
      <c r="AG74" s="23"/>
      <c r="AH74" s="23"/>
      <c r="AI74" s="6"/>
      <c r="AJ74" s="7"/>
      <c r="AK74" s="13">
        <f t="shared" si="18"/>
        <v>0</v>
      </c>
      <c r="AL74" s="12" t="str">
        <f t="shared" si="44"/>
        <v xml:space="preserve"> </v>
      </c>
      <c r="AM74" s="12" t="str">
        <f t="shared" si="19"/>
        <v xml:space="preserve"> </v>
      </c>
      <c r="AN74" s="12" t="str">
        <f t="shared" si="20"/>
        <v xml:space="preserve"> </v>
      </c>
      <c r="AO74" s="12" t="str">
        <f t="shared" si="30"/>
        <v>46</v>
      </c>
      <c r="AP74" s="12" t="str">
        <f t="shared" si="31"/>
        <v>46</v>
      </c>
      <c r="AQ74" s="12">
        <f t="shared" si="45"/>
        <v>47</v>
      </c>
      <c r="AR74" s="23"/>
      <c r="AS74" s="23"/>
      <c r="AT74" s="23"/>
      <c r="AU74" s="23"/>
      <c r="AV74" s="23"/>
      <c r="AW74" s="23"/>
      <c r="AX74" s="14">
        <f t="shared" si="21"/>
        <v>0</v>
      </c>
      <c r="AY74" s="12" t="str">
        <f t="shared" si="46"/>
        <v xml:space="preserve"> </v>
      </c>
      <c r="AZ74" s="24"/>
      <c r="BA74" s="23"/>
      <c r="BB74" s="4"/>
    </row>
    <row r="75" spans="1:54" ht="15.75" hidden="1" customHeight="1" x14ac:dyDescent="0.2">
      <c r="A75" s="25"/>
      <c r="B75" s="19"/>
      <c r="C75" s="20"/>
      <c r="D75" s="6"/>
      <c r="E75" s="6"/>
      <c r="F75" s="6"/>
      <c r="G75" s="11">
        <f t="shared" si="23"/>
        <v>0</v>
      </c>
      <c r="H75" s="12" t="str">
        <f t="shared" si="40"/>
        <v xml:space="preserve"> </v>
      </c>
      <c r="I75" s="12" t="str">
        <f t="shared" si="22"/>
        <v xml:space="preserve"> </v>
      </c>
      <c r="J75" s="12" t="str">
        <f t="shared" si="17"/>
        <v xml:space="preserve"> </v>
      </c>
      <c r="K75" s="12" t="str">
        <f t="shared" si="24"/>
        <v>46</v>
      </c>
      <c r="L75" s="12" t="str">
        <f t="shared" si="25"/>
        <v>46</v>
      </c>
      <c r="M75" s="12">
        <f t="shared" si="41"/>
        <v>52</v>
      </c>
      <c r="N75" s="23"/>
      <c r="O75" s="23"/>
      <c r="P75" s="23"/>
      <c r="Q75" s="23"/>
      <c r="R75" s="23"/>
      <c r="S75" s="23"/>
      <c r="T75" s="6"/>
      <c r="U75" s="6"/>
      <c r="V75" s="11">
        <f t="shared" si="26"/>
        <v>0</v>
      </c>
      <c r="W75" s="12" t="str">
        <f t="shared" si="42"/>
        <v xml:space="preserve"> </v>
      </c>
      <c r="X75" s="12" t="str">
        <f t="shared" si="27"/>
        <v xml:space="preserve"> </v>
      </c>
      <c r="Y75" s="12" t="str">
        <f t="shared" si="8"/>
        <v xml:space="preserve"> </v>
      </c>
      <c r="Z75" s="12" t="str">
        <f t="shared" si="28"/>
        <v>46</v>
      </c>
      <c r="AA75" s="12" t="str">
        <f t="shared" si="29"/>
        <v>46</v>
      </c>
      <c r="AB75" s="12">
        <f t="shared" si="43"/>
        <v>53</v>
      </c>
      <c r="AC75" s="23"/>
      <c r="AD75" s="23"/>
      <c r="AE75" s="23"/>
      <c r="AF75" s="23"/>
      <c r="AG75" s="23"/>
      <c r="AH75" s="23"/>
      <c r="AI75" s="6"/>
      <c r="AJ75" s="7"/>
      <c r="AK75" s="13">
        <f t="shared" si="18"/>
        <v>0</v>
      </c>
      <c r="AL75" s="12" t="str">
        <f t="shared" si="44"/>
        <v xml:space="preserve"> </v>
      </c>
      <c r="AM75" s="12" t="str">
        <f t="shared" si="19"/>
        <v xml:space="preserve"> </v>
      </c>
      <c r="AN75" s="12" t="str">
        <f t="shared" si="20"/>
        <v xml:space="preserve"> </v>
      </c>
      <c r="AO75" s="12" t="str">
        <f t="shared" si="30"/>
        <v>46</v>
      </c>
      <c r="AP75" s="12" t="str">
        <f t="shared" si="31"/>
        <v>46</v>
      </c>
      <c r="AQ75" s="12">
        <f t="shared" si="45"/>
        <v>47</v>
      </c>
      <c r="AR75" s="23"/>
      <c r="AS75" s="23"/>
      <c r="AT75" s="23"/>
      <c r="AU75" s="23"/>
      <c r="AV75" s="23"/>
      <c r="AW75" s="23"/>
      <c r="AX75" s="14">
        <f t="shared" si="21"/>
        <v>0</v>
      </c>
      <c r="AY75" s="12" t="str">
        <f t="shared" si="46"/>
        <v xml:space="preserve"> </v>
      </c>
      <c r="AZ75" s="24"/>
      <c r="BA75" s="23"/>
      <c r="BB75" s="4"/>
    </row>
    <row r="76" spans="1:54" ht="15.75" hidden="1" customHeight="1" x14ac:dyDescent="0.2">
      <c r="A76" s="25"/>
      <c r="B76" s="17"/>
      <c r="C76" s="18"/>
      <c r="D76" s="6"/>
      <c r="E76" s="6"/>
      <c r="F76" s="6"/>
      <c r="G76" s="11">
        <f t="shared" ref="G76:G83" si="47">SUM(D76:F76)</f>
        <v>0</v>
      </c>
      <c r="H76" s="12" t="str">
        <f t="shared" si="40"/>
        <v xml:space="preserve"> </v>
      </c>
      <c r="I76" s="12" t="str">
        <f t="shared" ref="I76:I83" si="48">IF(G76=0," ",IF(H76=1,"0",0+H76))</f>
        <v xml:space="preserve"> </v>
      </c>
      <c r="J76" s="12" t="str">
        <f t="shared" ref="J76:J83" si="49">IF(I76=" "," ",IF(I76="0","0",I76+1))</f>
        <v xml:space="preserve"> </v>
      </c>
      <c r="K76" s="12" t="str">
        <f t="shared" ref="K76:K83" si="50">IF(G76=0,"46"," ")</f>
        <v>46</v>
      </c>
      <c r="L76" s="12" t="str">
        <f t="shared" ref="L76:L83" si="51">IF(K76="46","46",IF(J76=" "," ",IF(J76=3,J76-1,J76)))</f>
        <v>46</v>
      </c>
      <c r="M76" s="12">
        <f t="shared" si="41"/>
        <v>52</v>
      </c>
      <c r="N76" s="23">
        <f>SUM(M76:M79)</f>
        <v>208</v>
      </c>
      <c r="O76" s="23" t="str">
        <f>IF(L76=" "," ",L76)</f>
        <v>46</v>
      </c>
      <c r="P76" s="23" t="str">
        <f>IF(L77=" "," ",L77)</f>
        <v>46</v>
      </c>
      <c r="Q76" s="23" t="e">
        <f>IF(#REF!=" "," ",#REF!)</f>
        <v>#REF!</v>
      </c>
      <c r="R76" s="23" t="str">
        <f>IF(L79=" "," ",L79)</f>
        <v>46</v>
      </c>
      <c r="S76" s="23">
        <f>IF(N76=0," ",RANK(N76,N$8:N$107,1))</f>
        <v>14</v>
      </c>
      <c r="T76" s="6"/>
      <c r="U76" s="6"/>
      <c r="V76" s="11">
        <f t="shared" ref="V76:V83" si="52">T76+U76</f>
        <v>0</v>
      </c>
      <c r="W76" s="12" t="str">
        <f t="shared" si="42"/>
        <v xml:space="preserve"> </v>
      </c>
      <c r="X76" s="12" t="str">
        <f t="shared" ref="X76:X83" si="53">IF(V76=0," ",IF(W76=1,"0",0+W76))</f>
        <v xml:space="preserve"> </v>
      </c>
      <c r="Y76" s="12" t="str">
        <f t="shared" ref="Y76:Y83" si="54">IF(X76=" "," ",IF(X76="0","0",X76+1))</f>
        <v xml:space="preserve"> </v>
      </c>
      <c r="Z76" s="12" t="str">
        <f t="shared" ref="Z76:Z83" si="55">IF(V76=0,"46"," ")</f>
        <v>46</v>
      </c>
      <c r="AA76" s="12" t="str">
        <f t="shared" ref="AA76:AA83" si="56">IF(Z76="46","46",IF(Y76=" "," ",IF(Y76=3,Y76-1,Y76)))</f>
        <v>46</v>
      </c>
      <c r="AB76" s="12">
        <f t="shared" si="43"/>
        <v>53</v>
      </c>
      <c r="AC76" s="23">
        <f>SUM(AB76:AB79)</f>
        <v>212</v>
      </c>
      <c r="AD76" s="23" t="str">
        <f>IF(AA76=" "," ",AA76)</f>
        <v>46</v>
      </c>
      <c r="AE76" s="23" t="str">
        <f>IF(AA77=" "," ",AA77)</f>
        <v>46</v>
      </c>
      <c r="AF76" s="23" t="e">
        <f>IF(#REF!=" "," ",#REF!)</f>
        <v>#REF!</v>
      </c>
      <c r="AG76" s="23" t="str">
        <f>IF(AA79=" "," ",AA79)</f>
        <v>46</v>
      </c>
      <c r="AH76" s="23">
        <f>IF(AC76=0," ",RANK(AC76,AC$8:AC$107,1))</f>
        <v>14</v>
      </c>
      <c r="AI76" s="6"/>
      <c r="AJ76" s="7"/>
      <c r="AK76" s="13">
        <f t="shared" ref="AK76:AK83" si="57">IF(AJ76=0,0,AI76/AJ76)</f>
        <v>0</v>
      </c>
      <c r="AL76" s="12" t="str">
        <f t="shared" si="44"/>
        <v xml:space="preserve"> </v>
      </c>
      <c r="AM76" s="12" t="str">
        <f t="shared" ref="AM76:AM83" si="58">IF(AK76=0," ",IF(AL76=1,"0",0+AL76))</f>
        <v xml:space="preserve"> </v>
      </c>
      <c r="AN76" s="12" t="str">
        <f t="shared" ref="AN76:AN83" si="59">IF(AM76=" "," ",IF(AM76="0","0",AM76+1))</f>
        <v xml:space="preserve"> </v>
      </c>
      <c r="AO76" s="12" t="str">
        <f t="shared" ref="AO76:AO83" si="60">IF(AK76=0,"46"," ")</f>
        <v>46</v>
      </c>
      <c r="AP76" s="12" t="str">
        <f t="shared" ref="AP76:AP83" si="61">IF(AO76="46","46",IF(AN76=" "," ",IF(AN76=3,AN76-1,AN76)))</f>
        <v>46</v>
      </c>
      <c r="AQ76" s="12">
        <f t="shared" si="45"/>
        <v>47</v>
      </c>
      <c r="AR76" s="23">
        <f>SUM(AQ76:AQ79)</f>
        <v>188</v>
      </c>
      <c r="AS76" s="23" t="str">
        <f>IF(AP76=" "," ",AP76)</f>
        <v>46</v>
      </c>
      <c r="AT76" s="23" t="str">
        <f>IF(AP77=" "," ",AP77)</f>
        <v>46</v>
      </c>
      <c r="AU76" s="23" t="e">
        <f>IF(#REF!=" "," ",#REF!)</f>
        <v>#REF!</v>
      </c>
      <c r="AV76" s="23" t="str">
        <f>IF(AP79=" "," ",AP79)</f>
        <v>46</v>
      </c>
      <c r="AW76" s="23">
        <f>IF(AR76=0," ",RANK(AR76,AR$8:AR$107,1))</f>
        <v>14</v>
      </c>
      <c r="AX76" s="14">
        <f t="shared" si="21"/>
        <v>0</v>
      </c>
      <c r="AY76" s="12" t="str">
        <f t="shared" si="46"/>
        <v xml:space="preserve"> </v>
      </c>
      <c r="AZ76" s="24">
        <f>N76+AC76+AR76</f>
        <v>608</v>
      </c>
      <c r="BA76" s="23">
        <f>IF(AZ76=0,0,RANK(AZ76,AZ$8:AZ$107,1))</f>
        <v>14</v>
      </c>
      <c r="BB76" s="4"/>
    </row>
    <row r="77" spans="1:54" ht="15.75" hidden="1" customHeight="1" x14ac:dyDescent="0.2">
      <c r="A77" s="25"/>
      <c r="B77" s="17"/>
      <c r="C77" s="18"/>
      <c r="D77" s="6"/>
      <c r="E77" s="6"/>
      <c r="F77" s="6"/>
      <c r="G77" s="11">
        <f t="shared" si="47"/>
        <v>0</v>
      </c>
      <c r="H77" s="12" t="str">
        <f t="shared" si="40"/>
        <v xml:space="preserve"> </v>
      </c>
      <c r="I77" s="12" t="str">
        <f t="shared" si="48"/>
        <v xml:space="preserve"> </v>
      </c>
      <c r="J77" s="12" t="str">
        <f t="shared" si="49"/>
        <v xml:space="preserve"> </v>
      </c>
      <c r="K77" s="12" t="str">
        <f t="shared" si="50"/>
        <v>46</v>
      </c>
      <c r="L77" s="12" t="str">
        <f t="shared" si="51"/>
        <v>46</v>
      </c>
      <c r="M77" s="12">
        <f t="shared" si="41"/>
        <v>52</v>
      </c>
      <c r="N77" s="23"/>
      <c r="O77" s="23"/>
      <c r="P77" s="23"/>
      <c r="Q77" s="23"/>
      <c r="R77" s="23"/>
      <c r="S77" s="23"/>
      <c r="T77" s="6"/>
      <c r="U77" s="6"/>
      <c r="V77" s="11">
        <f t="shared" si="52"/>
        <v>0</v>
      </c>
      <c r="W77" s="12" t="str">
        <f t="shared" si="42"/>
        <v xml:space="preserve"> </v>
      </c>
      <c r="X77" s="12" t="str">
        <f t="shared" si="53"/>
        <v xml:space="preserve"> </v>
      </c>
      <c r="Y77" s="12" t="str">
        <f t="shared" si="54"/>
        <v xml:space="preserve"> </v>
      </c>
      <c r="Z77" s="12" t="str">
        <f t="shared" si="55"/>
        <v>46</v>
      </c>
      <c r="AA77" s="12" t="str">
        <f t="shared" si="56"/>
        <v>46</v>
      </c>
      <c r="AB77" s="12">
        <f t="shared" si="43"/>
        <v>53</v>
      </c>
      <c r="AC77" s="23"/>
      <c r="AD77" s="23"/>
      <c r="AE77" s="23"/>
      <c r="AF77" s="23"/>
      <c r="AG77" s="23"/>
      <c r="AH77" s="23"/>
      <c r="AI77" s="6"/>
      <c r="AJ77" s="7"/>
      <c r="AK77" s="13">
        <f t="shared" si="57"/>
        <v>0</v>
      </c>
      <c r="AL77" s="12" t="str">
        <f t="shared" si="44"/>
        <v xml:space="preserve"> </v>
      </c>
      <c r="AM77" s="12" t="str">
        <f t="shared" si="58"/>
        <v xml:space="preserve"> </v>
      </c>
      <c r="AN77" s="12" t="str">
        <f t="shared" si="59"/>
        <v xml:space="preserve"> </v>
      </c>
      <c r="AO77" s="12" t="str">
        <f t="shared" si="60"/>
        <v>46</v>
      </c>
      <c r="AP77" s="12" t="str">
        <f t="shared" si="61"/>
        <v>46</v>
      </c>
      <c r="AQ77" s="12">
        <f t="shared" si="45"/>
        <v>47</v>
      </c>
      <c r="AR77" s="23"/>
      <c r="AS77" s="23"/>
      <c r="AT77" s="23"/>
      <c r="AU77" s="23"/>
      <c r="AV77" s="23"/>
      <c r="AW77" s="23"/>
      <c r="AX77" s="14">
        <f t="shared" ref="AX77:AX83" si="62">G77+V77+AK77</f>
        <v>0</v>
      </c>
      <c r="AY77" s="12" t="str">
        <f t="shared" si="46"/>
        <v xml:space="preserve"> </v>
      </c>
      <c r="AZ77" s="24"/>
      <c r="BA77" s="23"/>
      <c r="BB77" s="4"/>
    </row>
    <row r="78" spans="1:54" ht="15.75" hidden="1" customHeight="1" x14ac:dyDescent="0.2">
      <c r="A78" s="25"/>
      <c r="B78" s="19"/>
      <c r="C78" s="20"/>
      <c r="D78" s="6"/>
      <c r="E78" s="6"/>
      <c r="F78" s="6"/>
      <c r="G78" s="11">
        <f t="shared" si="47"/>
        <v>0</v>
      </c>
      <c r="H78" s="12" t="str">
        <f t="shared" si="40"/>
        <v xml:space="preserve"> </v>
      </c>
      <c r="I78" s="12" t="str">
        <f t="shared" si="48"/>
        <v xml:space="preserve"> </v>
      </c>
      <c r="J78" s="12" t="str">
        <f t="shared" si="49"/>
        <v xml:space="preserve"> </v>
      </c>
      <c r="K78" s="12" t="str">
        <f t="shared" si="50"/>
        <v>46</v>
      </c>
      <c r="L78" s="12" t="str">
        <f t="shared" si="51"/>
        <v>46</v>
      </c>
      <c r="M78" s="12">
        <f t="shared" si="41"/>
        <v>52</v>
      </c>
      <c r="N78" s="23"/>
      <c r="O78" s="23"/>
      <c r="P78" s="23"/>
      <c r="Q78" s="23"/>
      <c r="R78" s="23"/>
      <c r="S78" s="23"/>
      <c r="T78" s="6"/>
      <c r="U78" s="6"/>
      <c r="V78" s="11">
        <f t="shared" si="52"/>
        <v>0</v>
      </c>
      <c r="W78" s="12" t="str">
        <f t="shared" si="42"/>
        <v xml:space="preserve"> </v>
      </c>
      <c r="X78" s="12" t="str">
        <f t="shared" si="53"/>
        <v xml:space="preserve"> </v>
      </c>
      <c r="Y78" s="12" t="str">
        <f t="shared" si="54"/>
        <v xml:space="preserve"> </v>
      </c>
      <c r="Z78" s="12" t="str">
        <f t="shared" si="55"/>
        <v>46</v>
      </c>
      <c r="AA78" s="12" t="str">
        <f t="shared" si="56"/>
        <v>46</v>
      </c>
      <c r="AB78" s="12">
        <f t="shared" si="43"/>
        <v>53</v>
      </c>
      <c r="AC78" s="23"/>
      <c r="AD78" s="23"/>
      <c r="AE78" s="23"/>
      <c r="AF78" s="23"/>
      <c r="AG78" s="23"/>
      <c r="AH78" s="23"/>
      <c r="AI78" s="6"/>
      <c r="AJ78" s="7"/>
      <c r="AK78" s="13">
        <f t="shared" si="57"/>
        <v>0</v>
      </c>
      <c r="AL78" s="12" t="str">
        <f t="shared" si="44"/>
        <v xml:space="preserve"> </v>
      </c>
      <c r="AM78" s="12" t="str">
        <f t="shared" si="58"/>
        <v xml:space="preserve"> </v>
      </c>
      <c r="AN78" s="12" t="str">
        <f t="shared" si="59"/>
        <v xml:space="preserve"> </v>
      </c>
      <c r="AO78" s="12" t="str">
        <f t="shared" si="60"/>
        <v>46</v>
      </c>
      <c r="AP78" s="12" t="str">
        <f t="shared" si="61"/>
        <v>46</v>
      </c>
      <c r="AQ78" s="12">
        <f t="shared" si="45"/>
        <v>47</v>
      </c>
      <c r="AR78" s="23"/>
      <c r="AS78" s="23"/>
      <c r="AT78" s="23"/>
      <c r="AU78" s="23"/>
      <c r="AV78" s="23"/>
      <c r="AW78" s="23"/>
      <c r="AX78" s="14">
        <f t="shared" si="62"/>
        <v>0</v>
      </c>
      <c r="AY78" s="12" t="str">
        <f t="shared" si="46"/>
        <v xml:space="preserve"> </v>
      </c>
      <c r="AZ78" s="24"/>
      <c r="BA78" s="23"/>
      <c r="BB78" s="4"/>
    </row>
    <row r="79" spans="1:54" ht="15.75" hidden="1" customHeight="1" x14ac:dyDescent="0.2">
      <c r="A79" s="25"/>
      <c r="B79" s="19"/>
      <c r="C79" s="20"/>
      <c r="D79" s="6"/>
      <c r="E79" s="6"/>
      <c r="F79" s="6"/>
      <c r="G79" s="11">
        <f t="shared" si="47"/>
        <v>0</v>
      </c>
      <c r="H79" s="12" t="str">
        <f t="shared" si="40"/>
        <v xml:space="preserve"> </v>
      </c>
      <c r="I79" s="12" t="str">
        <f t="shared" si="48"/>
        <v xml:space="preserve"> </v>
      </c>
      <c r="J79" s="12" t="str">
        <f t="shared" si="49"/>
        <v xml:space="preserve"> </v>
      </c>
      <c r="K79" s="12" t="str">
        <f t="shared" si="50"/>
        <v>46</v>
      </c>
      <c r="L79" s="12" t="str">
        <f t="shared" si="51"/>
        <v>46</v>
      </c>
      <c r="M79" s="12">
        <f t="shared" si="41"/>
        <v>52</v>
      </c>
      <c r="N79" s="23"/>
      <c r="O79" s="23"/>
      <c r="P79" s="23"/>
      <c r="Q79" s="23"/>
      <c r="R79" s="23"/>
      <c r="S79" s="23"/>
      <c r="T79" s="6"/>
      <c r="U79" s="6"/>
      <c r="V79" s="11">
        <f t="shared" si="52"/>
        <v>0</v>
      </c>
      <c r="W79" s="12" t="str">
        <f t="shared" si="42"/>
        <v xml:space="preserve"> </v>
      </c>
      <c r="X79" s="12" t="str">
        <f t="shared" si="53"/>
        <v xml:space="preserve"> </v>
      </c>
      <c r="Y79" s="12" t="str">
        <f t="shared" si="54"/>
        <v xml:space="preserve"> </v>
      </c>
      <c r="Z79" s="12" t="str">
        <f t="shared" si="55"/>
        <v>46</v>
      </c>
      <c r="AA79" s="12" t="str">
        <f t="shared" si="56"/>
        <v>46</v>
      </c>
      <c r="AB79" s="12">
        <f t="shared" si="43"/>
        <v>53</v>
      </c>
      <c r="AC79" s="23"/>
      <c r="AD79" s="23"/>
      <c r="AE79" s="23"/>
      <c r="AF79" s="23"/>
      <c r="AG79" s="23"/>
      <c r="AH79" s="23"/>
      <c r="AI79" s="6"/>
      <c r="AJ79" s="7"/>
      <c r="AK79" s="13">
        <f t="shared" si="57"/>
        <v>0</v>
      </c>
      <c r="AL79" s="12" t="str">
        <f t="shared" si="44"/>
        <v xml:space="preserve"> </v>
      </c>
      <c r="AM79" s="12" t="str">
        <f t="shared" si="58"/>
        <v xml:space="preserve"> </v>
      </c>
      <c r="AN79" s="12" t="str">
        <f t="shared" si="59"/>
        <v xml:space="preserve"> </v>
      </c>
      <c r="AO79" s="12" t="str">
        <f t="shared" si="60"/>
        <v>46</v>
      </c>
      <c r="AP79" s="12" t="str">
        <f t="shared" si="61"/>
        <v>46</v>
      </c>
      <c r="AQ79" s="12">
        <f t="shared" si="45"/>
        <v>47</v>
      </c>
      <c r="AR79" s="23"/>
      <c r="AS79" s="23"/>
      <c r="AT79" s="23"/>
      <c r="AU79" s="23"/>
      <c r="AV79" s="23"/>
      <c r="AW79" s="23"/>
      <c r="AX79" s="14">
        <f t="shared" si="62"/>
        <v>0</v>
      </c>
      <c r="AY79" s="12" t="str">
        <f t="shared" si="46"/>
        <v xml:space="preserve"> </v>
      </c>
      <c r="AZ79" s="24"/>
      <c r="BA79" s="23"/>
      <c r="BB79" s="4"/>
    </row>
    <row r="80" spans="1:54" ht="15.75" hidden="1" customHeight="1" x14ac:dyDescent="0.2">
      <c r="A80" s="25"/>
      <c r="B80" s="17"/>
      <c r="C80" s="18"/>
      <c r="D80" s="6"/>
      <c r="E80" s="6"/>
      <c r="F80" s="6"/>
      <c r="G80" s="11">
        <f t="shared" si="47"/>
        <v>0</v>
      </c>
      <c r="H80" s="12" t="str">
        <f t="shared" si="40"/>
        <v xml:space="preserve"> </v>
      </c>
      <c r="I80" s="12" t="str">
        <f t="shared" si="48"/>
        <v xml:space="preserve"> </v>
      </c>
      <c r="J80" s="12" t="str">
        <f t="shared" si="49"/>
        <v xml:space="preserve"> </v>
      </c>
      <c r="K80" s="12" t="str">
        <f t="shared" si="50"/>
        <v>46</v>
      </c>
      <c r="L80" s="12" t="str">
        <f t="shared" si="51"/>
        <v>46</v>
      </c>
      <c r="M80" s="12">
        <f t="shared" si="41"/>
        <v>52</v>
      </c>
      <c r="N80" s="23">
        <f>SUM(M80:M83)</f>
        <v>208</v>
      </c>
      <c r="O80" s="23" t="str">
        <f>IF(L80=" "," ",L80)</f>
        <v>46</v>
      </c>
      <c r="P80" s="23" t="str">
        <f>IF(L81=" "," ",L81)</f>
        <v>46</v>
      </c>
      <c r="Q80" s="23" t="e">
        <f>IF(#REF!=" "," ",#REF!)</f>
        <v>#REF!</v>
      </c>
      <c r="R80" s="23" t="str">
        <f>IF(L83=" "," ",L83)</f>
        <v>46</v>
      </c>
      <c r="S80" s="23">
        <f>IF(N80=0," ",RANK(N80,N$8:N$107,1))</f>
        <v>14</v>
      </c>
      <c r="T80" s="6"/>
      <c r="U80" s="6"/>
      <c r="V80" s="11">
        <f t="shared" si="52"/>
        <v>0</v>
      </c>
      <c r="W80" s="12" t="str">
        <f t="shared" si="42"/>
        <v xml:space="preserve"> </v>
      </c>
      <c r="X80" s="12" t="str">
        <f t="shared" si="53"/>
        <v xml:space="preserve"> </v>
      </c>
      <c r="Y80" s="12" t="str">
        <f t="shared" si="54"/>
        <v xml:space="preserve"> </v>
      </c>
      <c r="Z80" s="12" t="str">
        <f t="shared" si="55"/>
        <v>46</v>
      </c>
      <c r="AA80" s="12" t="str">
        <f t="shared" si="56"/>
        <v>46</v>
      </c>
      <c r="AB80" s="12">
        <f t="shared" si="43"/>
        <v>53</v>
      </c>
      <c r="AC80" s="23">
        <f>SUM(AB80:AB83)</f>
        <v>212</v>
      </c>
      <c r="AD80" s="23" t="str">
        <f>IF(AA80=" "," ",AA80)</f>
        <v>46</v>
      </c>
      <c r="AE80" s="23" t="str">
        <f>IF(AA81=" "," ",AA81)</f>
        <v>46</v>
      </c>
      <c r="AF80" s="23" t="e">
        <f>IF(#REF!=" "," ",#REF!)</f>
        <v>#REF!</v>
      </c>
      <c r="AG80" s="23" t="str">
        <f>IF(AA83=" "," ",AA83)</f>
        <v>46</v>
      </c>
      <c r="AH80" s="23">
        <f>IF(AC80=0," ",RANK(AC80,AC$8:AC$107,1))</f>
        <v>14</v>
      </c>
      <c r="AI80" s="6"/>
      <c r="AJ80" s="7"/>
      <c r="AK80" s="13">
        <f t="shared" si="57"/>
        <v>0</v>
      </c>
      <c r="AL80" s="12" t="str">
        <f t="shared" si="44"/>
        <v xml:space="preserve"> </v>
      </c>
      <c r="AM80" s="12" t="str">
        <f t="shared" si="58"/>
        <v xml:space="preserve"> </v>
      </c>
      <c r="AN80" s="12" t="str">
        <f t="shared" si="59"/>
        <v xml:space="preserve"> </v>
      </c>
      <c r="AO80" s="12" t="str">
        <f t="shared" si="60"/>
        <v>46</v>
      </c>
      <c r="AP80" s="12" t="str">
        <f t="shared" si="61"/>
        <v>46</v>
      </c>
      <c r="AQ80" s="12">
        <f t="shared" si="45"/>
        <v>47</v>
      </c>
      <c r="AR80" s="23">
        <f>SUM(AQ80:AQ83)</f>
        <v>188</v>
      </c>
      <c r="AS80" s="23" t="str">
        <f>IF(AP80=" "," ",AP80)</f>
        <v>46</v>
      </c>
      <c r="AT80" s="23" t="str">
        <f>IF(AP81=" "," ",AP81)</f>
        <v>46</v>
      </c>
      <c r="AU80" s="23" t="e">
        <f>IF(#REF!=" "," ",#REF!)</f>
        <v>#REF!</v>
      </c>
      <c r="AV80" s="23" t="str">
        <f>IF(AP83=" "," ",AP83)</f>
        <v>46</v>
      </c>
      <c r="AW80" s="23">
        <f>IF(AR80=0," ",RANK(AR80,AR$8:AR$107,1))</f>
        <v>14</v>
      </c>
      <c r="AX80" s="14">
        <f t="shared" si="62"/>
        <v>0</v>
      </c>
      <c r="AY80" s="12" t="str">
        <f t="shared" si="46"/>
        <v xml:space="preserve"> </v>
      </c>
      <c r="AZ80" s="24">
        <f>N80+AC80+AR80</f>
        <v>608</v>
      </c>
      <c r="BA80" s="23">
        <f>IF(AZ80=0,0,RANK(AZ80,AZ$8:AZ$107,1))</f>
        <v>14</v>
      </c>
      <c r="BB80" s="4"/>
    </row>
    <row r="81" spans="1:54" ht="15.75" hidden="1" customHeight="1" x14ac:dyDescent="0.2">
      <c r="A81" s="25"/>
      <c r="B81" s="17"/>
      <c r="C81" s="18"/>
      <c r="D81" s="6"/>
      <c r="E81" s="6"/>
      <c r="F81" s="6"/>
      <c r="G81" s="11">
        <f t="shared" si="47"/>
        <v>0</v>
      </c>
      <c r="H81" s="12" t="str">
        <f t="shared" si="40"/>
        <v xml:space="preserve"> </v>
      </c>
      <c r="I81" s="12" t="str">
        <f t="shared" si="48"/>
        <v xml:space="preserve"> </v>
      </c>
      <c r="J81" s="12" t="str">
        <f t="shared" si="49"/>
        <v xml:space="preserve"> </v>
      </c>
      <c r="K81" s="12" t="str">
        <f t="shared" si="50"/>
        <v>46</v>
      </c>
      <c r="L81" s="12" t="str">
        <f t="shared" si="51"/>
        <v>46</v>
      </c>
      <c r="M81" s="12">
        <f t="shared" si="41"/>
        <v>52</v>
      </c>
      <c r="N81" s="23"/>
      <c r="O81" s="23"/>
      <c r="P81" s="23"/>
      <c r="Q81" s="23"/>
      <c r="R81" s="23"/>
      <c r="S81" s="23"/>
      <c r="T81" s="6"/>
      <c r="U81" s="6"/>
      <c r="V81" s="11">
        <f t="shared" si="52"/>
        <v>0</v>
      </c>
      <c r="W81" s="12" t="str">
        <f t="shared" si="42"/>
        <v xml:space="preserve"> </v>
      </c>
      <c r="X81" s="12" t="str">
        <f t="shared" si="53"/>
        <v xml:space="preserve"> </v>
      </c>
      <c r="Y81" s="12" t="str">
        <f t="shared" si="54"/>
        <v xml:space="preserve"> </v>
      </c>
      <c r="Z81" s="12" t="str">
        <f t="shared" si="55"/>
        <v>46</v>
      </c>
      <c r="AA81" s="12" t="str">
        <f t="shared" si="56"/>
        <v>46</v>
      </c>
      <c r="AB81" s="12">
        <f t="shared" si="43"/>
        <v>53</v>
      </c>
      <c r="AC81" s="23"/>
      <c r="AD81" s="23"/>
      <c r="AE81" s="23"/>
      <c r="AF81" s="23"/>
      <c r="AG81" s="23"/>
      <c r="AH81" s="23"/>
      <c r="AI81" s="6"/>
      <c r="AJ81" s="7"/>
      <c r="AK81" s="13">
        <f t="shared" si="57"/>
        <v>0</v>
      </c>
      <c r="AL81" s="12" t="str">
        <f t="shared" si="44"/>
        <v xml:space="preserve"> </v>
      </c>
      <c r="AM81" s="12" t="str">
        <f t="shared" si="58"/>
        <v xml:space="preserve"> </v>
      </c>
      <c r="AN81" s="12" t="str">
        <f t="shared" si="59"/>
        <v xml:space="preserve"> </v>
      </c>
      <c r="AO81" s="12" t="str">
        <f t="shared" si="60"/>
        <v>46</v>
      </c>
      <c r="AP81" s="12" t="str">
        <f t="shared" si="61"/>
        <v>46</v>
      </c>
      <c r="AQ81" s="12">
        <f t="shared" si="45"/>
        <v>47</v>
      </c>
      <c r="AR81" s="23"/>
      <c r="AS81" s="23"/>
      <c r="AT81" s="23"/>
      <c r="AU81" s="23"/>
      <c r="AV81" s="23"/>
      <c r="AW81" s="23"/>
      <c r="AX81" s="14">
        <f t="shared" si="62"/>
        <v>0</v>
      </c>
      <c r="AY81" s="12" t="str">
        <f t="shared" si="46"/>
        <v xml:space="preserve"> </v>
      </c>
      <c r="AZ81" s="24"/>
      <c r="BA81" s="23"/>
      <c r="BB81" s="4"/>
    </row>
    <row r="82" spans="1:54" ht="15.75" hidden="1" customHeight="1" x14ac:dyDescent="0.2">
      <c r="A82" s="25"/>
      <c r="B82" s="19"/>
      <c r="C82" s="20"/>
      <c r="D82" s="6"/>
      <c r="E82" s="6"/>
      <c r="F82" s="6"/>
      <c r="G82" s="11">
        <f t="shared" si="47"/>
        <v>0</v>
      </c>
      <c r="H82" s="12" t="str">
        <f t="shared" si="40"/>
        <v xml:space="preserve"> </v>
      </c>
      <c r="I82" s="12" t="str">
        <f t="shared" si="48"/>
        <v xml:space="preserve"> </v>
      </c>
      <c r="J82" s="12" t="str">
        <f t="shared" si="49"/>
        <v xml:space="preserve"> </v>
      </c>
      <c r="K82" s="12" t="str">
        <f t="shared" si="50"/>
        <v>46</v>
      </c>
      <c r="L82" s="12" t="str">
        <f t="shared" si="51"/>
        <v>46</v>
      </c>
      <c r="M82" s="12">
        <f t="shared" si="41"/>
        <v>52</v>
      </c>
      <c r="N82" s="23"/>
      <c r="O82" s="23"/>
      <c r="P82" s="23"/>
      <c r="Q82" s="23"/>
      <c r="R82" s="23"/>
      <c r="S82" s="23"/>
      <c r="T82" s="6"/>
      <c r="U82" s="6"/>
      <c r="V82" s="11">
        <f t="shared" si="52"/>
        <v>0</v>
      </c>
      <c r="W82" s="12" t="str">
        <f t="shared" si="42"/>
        <v xml:space="preserve"> </v>
      </c>
      <c r="X82" s="12" t="str">
        <f t="shared" si="53"/>
        <v xml:space="preserve"> </v>
      </c>
      <c r="Y82" s="12" t="str">
        <f t="shared" si="54"/>
        <v xml:space="preserve"> </v>
      </c>
      <c r="Z82" s="12" t="str">
        <f t="shared" si="55"/>
        <v>46</v>
      </c>
      <c r="AA82" s="12" t="str">
        <f t="shared" si="56"/>
        <v>46</v>
      </c>
      <c r="AB82" s="12">
        <f t="shared" si="43"/>
        <v>53</v>
      </c>
      <c r="AC82" s="23"/>
      <c r="AD82" s="23"/>
      <c r="AE82" s="23"/>
      <c r="AF82" s="23"/>
      <c r="AG82" s="23"/>
      <c r="AH82" s="23"/>
      <c r="AI82" s="6"/>
      <c r="AJ82" s="7"/>
      <c r="AK82" s="13">
        <f t="shared" si="57"/>
        <v>0</v>
      </c>
      <c r="AL82" s="12" t="str">
        <f t="shared" si="44"/>
        <v xml:space="preserve"> </v>
      </c>
      <c r="AM82" s="12" t="str">
        <f t="shared" si="58"/>
        <v xml:space="preserve"> </v>
      </c>
      <c r="AN82" s="12" t="str">
        <f t="shared" si="59"/>
        <v xml:space="preserve"> </v>
      </c>
      <c r="AO82" s="12" t="str">
        <f t="shared" si="60"/>
        <v>46</v>
      </c>
      <c r="AP82" s="12" t="str">
        <f t="shared" si="61"/>
        <v>46</v>
      </c>
      <c r="AQ82" s="12">
        <f t="shared" si="45"/>
        <v>47</v>
      </c>
      <c r="AR82" s="23"/>
      <c r="AS82" s="23"/>
      <c r="AT82" s="23"/>
      <c r="AU82" s="23"/>
      <c r="AV82" s="23"/>
      <c r="AW82" s="23"/>
      <c r="AX82" s="14">
        <f t="shared" si="62"/>
        <v>0</v>
      </c>
      <c r="AY82" s="12" t="str">
        <f t="shared" si="46"/>
        <v xml:space="preserve"> </v>
      </c>
      <c r="AZ82" s="24"/>
      <c r="BA82" s="23"/>
      <c r="BB82" s="4"/>
    </row>
    <row r="83" spans="1:54" ht="15.75" hidden="1" customHeight="1" x14ac:dyDescent="0.2">
      <c r="A83" s="25"/>
      <c r="B83" s="19"/>
      <c r="C83" s="20"/>
      <c r="D83" s="6"/>
      <c r="E83" s="6"/>
      <c r="F83" s="6"/>
      <c r="G83" s="11">
        <f t="shared" si="47"/>
        <v>0</v>
      </c>
      <c r="H83" s="12" t="str">
        <f t="shared" si="40"/>
        <v xml:space="preserve"> </v>
      </c>
      <c r="I83" s="12" t="str">
        <f t="shared" si="48"/>
        <v xml:space="preserve"> </v>
      </c>
      <c r="J83" s="12" t="str">
        <f t="shared" si="49"/>
        <v xml:space="preserve"> </v>
      </c>
      <c r="K83" s="12" t="str">
        <f t="shared" si="50"/>
        <v>46</v>
      </c>
      <c r="L83" s="12" t="str">
        <f t="shared" si="51"/>
        <v>46</v>
      </c>
      <c r="M83" s="12">
        <f t="shared" si="41"/>
        <v>52</v>
      </c>
      <c r="N83" s="23"/>
      <c r="O83" s="23"/>
      <c r="P83" s="23"/>
      <c r="Q83" s="23"/>
      <c r="R83" s="23"/>
      <c r="S83" s="23"/>
      <c r="T83" s="6"/>
      <c r="U83" s="6"/>
      <c r="V83" s="11">
        <f t="shared" si="52"/>
        <v>0</v>
      </c>
      <c r="W83" s="12" t="str">
        <f t="shared" si="42"/>
        <v xml:space="preserve"> </v>
      </c>
      <c r="X83" s="12" t="str">
        <f t="shared" si="53"/>
        <v xml:space="preserve"> </v>
      </c>
      <c r="Y83" s="12" t="str">
        <f t="shared" si="54"/>
        <v xml:space="preserve"> </v>
      </c>
      <c r="Z83" s="12" t="str">
        <f t="shared" si="55"/>
        <v>46</v>
      </c>
      <c r="AA83" s="12" t="str">
        <f t="shared" si="56"/>
        <v>46</v>
      </c>
      <c r="AB83" s="12">
        <f t="shared" si="43"/>
        <v>53</v>
      </c>
      <c r="AC83" s="23"/>
      <c r="AD83" s="23"/>
      <c r="AE83" s="23"/>
      <c r="AF83" s="23"/>
      <c r="AG83" s="23"/>
      <c r="AH83" s="23"/>
      <c r="AI83" s="6"/>
      <c r="AJ83" s="7"/>
      <c r="AK83" s="13">
        <f t="shared" si="57"/>
        <v>0</v>
      </c>
      <c r="AL83" s="12" t="str">
        <f t="shared" si="44"/>
        <v xml:space="preserve"> </v>
      </c>
      <c r="AM83" s="12" t="str">
        <f t="shared" si="58"/>
        <v xml:space="preserve"> </v>
      </c>
      <c r="AN83" s="12" t="str">
        <f t="shared" si="59"/>
        <v xml:space="preserve"> </v>
      </c>
      <c r="AO83" s="12" t="str">
        <f t="shared" si="60"/>
        <v>46</v>
      </c>
      <c r="AP83" s="12" t="str">
        <f t="shared" si="61"/>
        <v>46</v>
      </c>
      <c r="AQ83" s="12">
        <f t="shared" si="45"/>
        <v>47</v>
      </c>
      <c r="AR83" s="23"/>
      <c r="AS83" s="23"/>
      <c r="AT83" s="23"/>
      <c r="AU83" s="23"/>
      <c r="AV83" s="23"/>
      <c r="AW83" s="23"/>
      <c r="AX83" s="14">
        <f t="shared" si="62"/>
        <v>0</v>
      </c>
      <c r="AY83" s="12" t="str">
        <f t="shared" si="46"/>
        <v xml:space="preserve"> </v>
      </c>
      <c r="AZ83" s="24"/>
      <c r="BA83" s="23"/>
      <c r="BB83" s="4"/>
    </row>
    <row r="84" spans="1:54" ht="15.75" hidden="1" customHeight="1" x14ac:dyDescent="0.2">
      <c r="A84" s="25"/>
      <c r="B84" s="17"/>
      <c r="C84" s="18"/>
      <c r="D84" s="6"/>
      <c r="E84" s="6"/>
      <c r="F84" s="6"/>
      <c r="G84" s="11">
        <f t="shared" ref="G84:G107" si="63">SUM(D84:F84)</f>
        <v>0</v>
      </c>
      <c r="H84" s="12" t="str">
        <f t="shared" si="40"/>
        <v xml:space="preserve"> </v>
      </c>
      <c r="I84" s="12" t="str">
        <f t="shared" ref="I84:I107" si="64">IF(G84=0," ",IF(H84=1,"0",0+H84))</f>
        <v xml:space="preserve"> </v>
      </c>
      <c r="J84" s="12" t="str">
        <f t="shared" ref="J84:J107" si="65">IF(I84=" "," ",IF(I84="0","0",I84+1))</f>
        <v xml:space="preserve"> </v>
      </c>
      <c r="K84" s="12" t="str">
        <f t="shared" ref="K84:K107" si="66">IF(G84=0,"46"," ")</f>
        <v>46</v>
      </c>
      <c r="L84" s="12" t="str">
        <f t="shared" ref="L84:L107" si="67">IF(K84="46","46",IF(J84=" "," ",IF(J84=3,J84-1,J84)))</f>
        <v>46</v>
      </c>
      <c r="M84" s="12">
        <f t="shared" si="41"/>
        <v>52</v>
      </c>
      <c r="N84" s="23">
        <f>SUM(M84:M87)</f>
        <v>208</v>
      </c>
      <c r="O84" s="23" t="str">
        <f>IF(L84=" "," ",L84)</f>
        <v>46</v>
      </c>
      <c r="P84" s="23" t="str">
        <f>IF(L85=" "," ",L85)</f>
        <v>46</v>
      </c>
      <c r="Q84" s="23" t="e">
        <f>IF(#REF!=" "," ",#REF!)</f>
        <v>#REF!</v>
      </c>
      <c r="R84" s="23" t="str">
        <f>IF(L87=" "," ",L87)</f>
        <v>46</v>
      </c>
      <c r="S84" s="23">
        <f>IF(N84=0," ",RANK(N84,N$8:N$107,1))</f>
        <v>14</v>
      </c>
      <c r="T84" s="6"/>
      <c r="U84" s="6"/>
      <c r="V84" s="11">
        <f t="shared" ref="V84:V107" si="68">T84+U84</f>
        <v>0</v>
      </c>
      <c r="W84" s="12" t="str">
        <f t="shared" si="42"/>
        <v xml:space="preserve"> </v>
      </c>
      <c r="X84" s="12" t="str">
        <f t="shared" ref="X84:X107" si="69">IF(V84=0," ",IF(W84=1,"0",0+W84))</f>
        <v xml:space="preserve"> </v>
      </c>
      <c r="Y84" s="12" t="str">
        <f t="shared" ref="Y84:Y107" si="70">IF(X84=" "," ",IF(X84="0","0",X84+1))</f>
        <v xml:space="preserve"> </v>
      </c>
      <c r="Z84" s="12" t="str">
        <f t="shared" ref="Z84:Z107" si="71">IF(V84=0,"46"," ")</f>
        <v>46</v>
      </c>
      <c r="AA84" s="12" t="str">
        <f t="shared" ref="AA84:AA107" si="72">IF(Z84="46","46",IF(Y84=" "," ",IF(Y84=3,Y84-1,Y84)))</f>
        <v>46</v>
      </c>
      <c r="AB84" s="12">
        <f t="shared" si="43"/>
        <v>53</v>
      </c>
      <c r="AC84" s="23">
        <f>SUM(AB84:AB87)</f>
        <v>212</v>
      </c>
      <c r="AD84" s="23" t="str">
        <f>IF(AA84=" "," ",AA84)</f>
        <v>46</v>
      </c>
      <c r="AE84" s="23" t="str">
        <f>IF(AA85=" "," ",AA85)</f>
        <v>46</v>
      </c>
      <c r="AF84" s="23" t="e">
        <f>IF(#REF!=" "," ",#REF!)</f>
        <v>#REF!</v>
      </c>
      <c r="AG84" s="23" t="str">
        <f>IF(AA87=" "," ",AA87)</f>
        <v>46</v>
      </c>
      <c r="AH84" s="23">
        <f>IF(AC84=0," ",RANK(AC84,AC$8:AC$107,1))</f>
        <v>14</v>
      </c>
      <c r="AI84" s="6"/>
      <c r="AJ84" s="7"/>
      <c r="AK84" s="13">
        <f t="shared" ref="AK84:AK107" si="73">IF(AJ84=0,0,AI84/AJ84)</f>
        <v>0</v>
      </c>
      <c r="AL84" s="12" t="str">
        <f t="shared" si="44"/>
        <v xml:space="preserve"> </v>
      </c>
      <c r="AM84" s="12" t="str">
        <f t="shared" ref="AM84:AM107" si="74">IF(AK84=0," ",IF(AL84=1,"0",0+AL84))</f>
        <v xml:space="preserve"> </v>
      </c>
      <c r="AN84" s="12" t="str">
        <f t="shared" ref="AN84:AN107" si="75">IF(AM84=" "," ",IF(AM84="0","0",AM84+1))</f>
        <v xml:space="preserve"> </v>
      </c>
      <c r="AO84" s="12" t="str">
        <f t="shared" ref="AO84:AO107" si="76">IF(AK84=0,"46"," ")</f>
        <v>46</v>
      </c>
      <c r="AP84" s="12" t="str">
        <f t="shared" ref="AP84:AP107" si="77">IF(AO84="46","46",IF(AN84=" "," ",IF(AN84=3,AN84-1,AN84)))</f>
        <v>46</v>
      </c>
      <c r="AQ84" s="12">
        <f t="shared" si="45"/>
        <v>47</v>
      </c>
      <c r="AR84" s="23">
        <f>SUM(AQ84:AQ87)</f>
        <v>188</v>
      </c>
      <c r="AS84" s="23" t="str">
        <f>IF(AP84=" "," ",AP84)</f>
        <v>46</v>
      </c>
      <c r="AT84" s="23" t="str">
        <f>IF(AP85=" "," ",AP85)</f>
        <v>46</v>
      </c>
      <c r="AU84" s="23" t="e">
        <f>IF(#REF!=" "," ",#REF!)</f>
        <v>#REF!</v>
      </c>
      <c r="AV84" s="23" t="str">
        <f>IF(AP87=" "," ",AP87)</f>
        <v>46</v>
      </c>
      <c r="AW84" s="23">
        <f>IF(AR84=0," ",RANK(AR84,AR$8:AR$107,1))</f>
        <v>14</v>
      </c>
      <c r="AX84" s="14">
        <f t="shared" ref="AX84:AX107" si="78">G84+V84+AK84</f>
        <v>0</v>
      </c>
      <c r="AY84" s="12" t="str">
        <f t="shared" si="46"/>
        <v xml:space="preserve"> </v>
      </c>
      <c r="AZ84" s="24">
        <f>N84+AC84+AR84</f>
        <v>608</v>
      </c>
      <c r="BA84" s="23">
        <f>IF(AZ84=0,0,RANK(AZ84,AZ$8:AZ$107,1))</f>
        <v>14</v>
      </c>
      <c r="BB84" s="4"/>
    </row>
    <row r="85" spans="1:54" ht="15.75" hidden="1" customHeight="1" x14ac:dyDescent="0.2">
      <c r="A85" s="25"/>
      <c r="B85" s="17"/>
      <c r="C85" s="18"/>
      <c r="D85" s="6"/>
      <c r="E85" s="6"/>
      <c r="F85" s="6"/>
      <c r="G85" s="11">
        <f t="shared" si="63"/>
        <v>0</v>
      </c>
      <c r="H85" s="12" t="str">
        <f t="shared" si="40"/>
        <v xml:space="preserve"> </v>
      </c>
      <c r="I85" s="12" t="str">
        <f t="shared" si="64"/>
        <v xml:space="preserve"> </v>
      </c>
      <c r="J85" s="12" t="str">
        <f t="shared" si="65"/>
        <v xml:space="preserve"> </v>
      </c>
      <c r="K85" s="12" t="str">
        <f t="shared" si="66"/>
        <v>46</v>
      </c>
      <c r="L85" s="12" t="str">
        <f t="shared" si="67"/>
        <v>46</v>
      </c>
      <c r="M85" s="12">
        <f t="shared" si="41"/>
        <v>52</v>
      </c>
      <c r="N85" s="23"/>
      <c r="O85" s="23"/>
      <c r="P85" s="23"/>
      <c r="Q85" s="23"/>
      <c r="R85" s="23"/>
      <c r="S85" s="23"/>
      <c r="T85" s="6"/>
      <c r="U85" s="6"/>
      <c r="V85" s="11">
        <f t="shared" si="68"/>
        <v>0</v>
      </c>
      <c r="W85" s="12" t="str">
        <f t="shared" si="42"/>
        <v xml:space="preserve"> </v>
      </c>
      <c r="X85" s="12" t="str">
        <f t="shared" si="69"/>
        <v xml:space="preserve"> </v>
      </c>
      <c r="Y85" s="12" t="str">
        <f t="shared" si="70"/>
        <v xml:space="preserve"> </v>
      </c>
      <c r="Z85" s="12" t="str">
        <f t="shared" si="71"/>
        <v>46</v>
      </c>
      <c r="AA85" s="12" t="str">
        <f t="shared" si="72"/>
        <v>46</v>
      </c>
      <c r="AB85" s="12">
        <f t="shared" si="43"/>
        <v>53</v>
      </c>
      <c r="AC85" s="23"/>
      <c r="AD85" s="23"/>
      <c r="AE85" s="23"/>
      <c r="AF85" s="23"/>
      <c r="AG85" s="23"/>
      <c r="AH85" s="23"/>
      <c r="AI85" s="6"/>
      <c r="AJ85" s="7"/>
      <c r="AK85" s="13">
        <f t="shared" si="73"/>
        <v>0</v>
      </c>
      <c r="AL85" s="12" t="str">
        <f t="shared" si="44"/>
        <v xml:space="preserve"> </v>
      </c>
      <c r="AM85" s="12" t="str">
        <f t="shared" si="74"/>
        <v xml:space="preserve"> </v>
      </c>
      <c r="AN85" s="12" t="str">
        <f t="shared" si="75"/>
        <v xml:space="preserve"> </v>
      </c>
      <c r="AO85" s="12" t="str">
        <f t="shared" si="76"/>
        <v>46</v>
      </c>
      <c r="AP85" s="12" t="str">
        <f t="shared" si="77"/>
        <v>46</v>
      </c>
      <c r="AQ85" s="12">
        <f t="shared" si="45"/>
        <v>47</v>
      </c>
      <c r="AR85" s="23"/>
      <c r="AS85" s="23"/>
      <c r="AT85" s="23"/>
      <c r="AU85" s="23"/>
      <c r="AV85" s="23"/>
      <c r="AW85" s="23"/>
      <c r="AX85" s="14">
        <f t="shared" si="78"/>
        <v>0</v>
      </c>
      <c r="AY85" s="12" t="str">
        <f t="shared" si="46"/>
        <v xml:space="preserve"> </v>
      </c>
      <c r="AZ85" s="24"/>
      <c r="BA85" s="23"/>
      <c r="BB85" s="4"/>
    </row>
    <row r="86" spans="1:54" ht="15.75" hidden="1" customHeight="1" x14ac:dyDescent="0.2">
      <c r="A86" s="25"/>
      <c r="B86" s="19"/>
      <c r="C86" s="20"/>
      <c r="D86" s="6"/>
      <c r="E86" s="6"/>
      <c r="F86" s="6"/>
      <c r="G86" s="11">
        <f t="shared" si="63"/>
        <v>0</v>
      </c>
      <c r="H86" s="12" t="str">
        <f t="shared" si="40"/>
        <v xml:space="preserve"> </v>
      </c>
      <c r="I86" s="12" t="str">
        <f t="shared" si="64"/>
        <v xml:space="preserve"> </v>
      </c>
      <c r="J86" s="12" t="str">
        <f t="shared" si="65"/>
        <v xml:space="preserve"> </v>
      </c>
      <c r="K86" s="12" t="str">
        <f t="shared" si="66"/>
        <v>46</v>
      </c>
      <c r="L86" s="12" t="str">
        <f t="shared" si="67"/>
        <v>46</v>
      </c>
      <c r="M86" s="12">
        <f t="shared" si="41"/>
        <v>52</v>
      </c>
      <c r="N86" s="23"/>
      <c r="O86" s="23"/>
      <c r="P86" s="23"/>
      <c r="Q86" s="23"/>
      <c r="R86" s="23"/>
      <c r="S86" s="23"/>
      <c r="T86" s="6"/>
      <c r="U86" s="6"/>
      <c r="V86" s="11">
        <f t="shared" si="68"/>
        <v>0</v>
      </c>
      <c r="W86" s="12" t="str">
        <f t="shared" si="42"/>
        <v xml:space="preserve"> </v>
      </c>
      <c r="X86" s="12" t="str">
        <f t="shared" si="69"/>
        <v xml:space="preserve"> </v>
      </c>
      <c r="Y86" s="12" t="str">
        <f t="shared" si="70"/>
        <v xml:space="preserve"> </v>
      </c>
      <c r="Z86" s="12" t="str">
        <f t="shared" si="71"/>
        <v>46</v>
      </c>
      <c r="AA86" s="12" t="str">
        <f t="shared" si="72"/>
        <v>46</v>
      </c>
      <c r="AB86" s="12">
        <f t="shared" si="43"/>
        <v>53</v>
      </c>
      <c r="AC86" s="23"/>
      <c r="AD86" s="23"/>
      <c r="AE86" s="23"/>
      <c r="AF86" s="23"/>
      <c r="AG86" s="23"/>
      <c r="AH86" s="23"/>
      <c r="AI86" s="6"/>
      <c r="AJ86" s="7"/>
      <c r="AK86" s="13">
        <f t="shared" si="73"/>
        <v>0</v>
      </c>
      <c r="AL86" s="12" t="str">
        <f t="shared" si="44"/>
        <v xml:space="preserve"> </v>
      </c>
      <c r="AM86" s="12" t="str">
        <f t="shared" si="74"/>
        <v xml:space="preserve"> </v>
      </c>
      <c r="AN86" s="12" t="str">
        <f t="shared" si="75"/>
        <v xml:space="preserve"> </v>
      </c>
      <c r="AO86" s="12" t="str">
        <f t="shared" si="76"/>
        <v>46</v>
      </c>
      <c r="AP86" s="12" t="str">
        <f t="shared" si="77"/>
        <v>46</v>
      </c>
      <c r="AQ86" s="12">
        <f t="shared" si="45"/>
        <v>47</v>
      </c>
      <c r="AR86" s="23"/>
      <c r="AS86" s="23"/>
      <c r="AT86" s="23"/>
      <c r="AU86" s="23"/>
      <c r="AV86" s="23"/>
      <c r="AW86" s="23"/>
      <c r="AX86" s="14">
        <f t="shared" si="78"/>
        <v>0</v>
      </c>
      <c r="AY86" s="12" t="str">
        <f t="shared" si="46"/>
        <v xml:space="preserve"> </v>
      </c>
      <c r="AZ86" s="24"/>
      <c r="BA86" s="23"/>
      <c r="BB86" s="4"/>
    </row>
    <row r="87" spans="1:54" ht="15.75" hidden="1" customHeight="1" x14ac:dyDescent="0.2">
      <c r="A87" s="25"/>
      <c r="B87" s="19"/>
      <c r="C87" s="20"/>
      <c r="D87" s="6"/>
      <c r="E87" s="6"/>
      <c r="F87" s="6"/>
      <c r="G87" s="11">
        <f t="shared" si="63"/>
        <v>0</v>
      </c>
      <c r="H87" s="12" t="str">
        <f t="shared" si="40"/>
        <v xml:space="preserve"> </v>
      </c>
      <c r="I87" s="12" t="str">
        <f t="shared" si="64"/>
        <v xml:space="preserve"> </v>
      </c>
      <c r="J87" s="12" t="str">
        <f t="shared" si="65"/>
        <v xml:space="preserve"> </v>
      </c>
      <c r="K87" s="12" t="str">
        <f t="shared" si="66"/>
        <v>46</v>
      </c>
      <c r="L87" s="12" t="str">
        <f t="shared" si="67"/>
        <v>46</v>
      </c>
      <c r="M87" s="12">
        <f t="shared" si="41"/>
        <v>52</v>
      </c>
      <c r="N87" s="23"/>
      <c r="O87" s="23"/>
      <c r="P87" s="23"/>
      <c r="Q87" s="23"/>
      <c r="R87" s="23"/>
      <c r="S87" s="23"/>
      <c r="T87" s="6"/>
      <c r="U87" s="6"/>
      <c r="V87" s="11">
        <f t="shared" si="68"/>
        <v>0</v>
      </c>
      <c r="W87" s="12" t="str">
        <f t="shared" si="42"/>
        <v xml:space="preserve"> </v>
      </c>
      <c r="X87" s="12" t="str">
        <f t="shared" si="69"/>
        <v xml:space="preserve"> </v>
      </c>
      <c r="Y87" s="12" t="str">
        <f t="shared" si="70"/>
        <v xml:space="preserve"> </v>
      </c>
      <c r="Z87" s="12" t="str">
        <f t="shared" si="71"/>
        <v>46</v>
      </c>
      <c r="AA87" s="12" t="str">
        <f t="shared" si="72"/>
        <v>46</v>
      </c>
      <c r="AB87" s="12">
        <f t="shared" si="43"/>
        <v>53</v>
      </c>
      <c r="AC87" s="23"/>
      <c r="AD87" s="23"/>
      <c r="AE87" s="23"/>
      <c r="AF87" s="23"/>
      <c r="AG87" s="23"/>
      <c r="AH87" s="23"/>
      <c r="AI87" s="6"/>
      <c r="AJ87" s="7"/>
      <c r="AK87" s="13">
        <f t="shared" si="73"/>
        <v>0</v>
      </c>
      <c r="AL87" s="12" t="str">
        <f t="shared" si="44"/>
        <v xml:space="preserve"> </v>
      </c>
      <c r="AM87" s="12" t="str">
        <f t="shared" si="74"/>
        <v xml:space="preserve"> </v>
      </c>
      <c r="AN87" s="12" t="str">
        <f t="shared" si="75"/>
        <v xml:space="preserve"> </v>
      </c>
      <c r="AO87" s="12" t="str">
        <f t="shared" si="76"/>
        <v>46</v>
      </c>
      <c r="AP87" s="12" t="str">
        <f t="shared" si="77"/>
        <v>46</v>
      </c>
      <c r="AQ87" s="12">
        <f t="shared" si="45"/>
        <v>47</v>
      </c>
      <c r="AR87" s="23"/>
      <c r="AS87" s="23"/>
      <c r="AT87" s="23"/>
      <c r="AU87" s="23"/>
      <c r="AV87" s="23"/>
      <c r="AW87" s="23"/>
      <c r="AX87" s="14">
        <f t="shared" si="78"/>
        <v>0</v>
      </c>
      <c r="AY87" s="12" t="str">
        <f t="shared" si="46"/>
        <v xml:space="preserve"> </v>
      </c>
      <c r="AZ87" s="24"/>
      <c r="BA87" s="23"/>
      <c r="BB87" s="4"/>
    </row>
    <row r="88" spans="1:54" ht="15.75" hidden="1" customHeight="1" x14ac:dyDescent="0.2">
      <c r="A88" s="25"/>
      <c r="B88" s="17"/>
      <c r="C88" s="18"/>
      <c r="D88" s="6"/>
      <c r="E88" s="6"/>
      <c r="F88" s="6"/>
      <c r="G88" s="11">
        <f t="shared" si="63"/>
        <v>0</v>
      </c>
      <c r="H88" s="12" t="str">
        <f t="shared" si="40"/>
        <v xml:space="preserve"> </v>
      </c>
      <c r="I88" s="12" t="str">
        <f t="shared" si="64"/>
        <v xml:space="preserve"> </v>
      </c>
      <c r="J88" s="12" t="str">
        <f t="shared" si="65"/>
        <v xml:space="preserve"> </v>
      </c>
      <c r="K88" s="12" t="str">
        <f t="shared" si="66"/>
        <v>46</v>
      </c>
      <c r="L88" s="12" t="str">
        <f t="shared" si="67"/>
        <v>46</v>
      </c>
      <c r="M88" s="12">
        <f t="shared" si="41"/>
        <v>52</v>
      </c>
      <c r="N88" s="23">
        <f>SUM(M88:M91)</f>
        <v>208</v>
      </c>
      <c r="O88" s="23" t="str">
        <f>IF(L88=" "," ",L88)</f>
        <v>46</v>
      </c>
      <c r="P88" s="23" t="str">
        <f>IF(L89=" "," ",L89)</f>
        <v>46</v>
      </c>
      <c r="Q88" s="23" t="e">
        <f>IF(#REF!=" "," ",#REF!)</f>
        <v>#REF!</v>
      </c>
      <c r="R88" s="23" t="str">
        <f>IF(L91=" "," ",L91)</f>
        <v>46</v>
      </c>
      <c r="S88" s="23">
        <f>IF(N88=0," ",RANK(N88,N$8:N$107,1))</f>
        <v>14</v>
      </c>
      <c r="T88" s="6"/>
      <c r="U88" s="6"/>
      <c r="V88" s="11">
        <f t="shared" si="68"/>
        <v>0</v>
      </c>
      <c r="W88" s="12" t="str">
        <f t="shared" si="42"/>
        <v xml:space="preserve"> </v>
      </c>
      <c r="X88" s="12" t="str">
        <f t="shared" si="69"/>
        <v xml:space="preserve"> </v>
      </c>
      <c r="Y88" s="12" t="str">
        <f t="shared" si="70"/>
        <v xml:space="preserve"> </v>
      </c>
      <c r="Z88" s="12" t="str">
        <f t="shared" si="71"/>
        <v>46</v>
      </c>
      <c r="AA88" s="12" t="str">
        <f t="shared" si="72"/>
        <v>46</v>
      </c>
      <c r="AB88" s="12">
        <f t="shared" si="43"/>
        <v>53</v>
      </c>
      <c r="AC88" s="23">
        <f>SUM(AB88:AB91)</f>
        <v>212</v>
      </c>
      <c r="AD88" s="23" t="str">
        <f>IF(AA88=" "," ",AA88)</f>
        <v>46</v>
      </c>
      <c r="AE88" s="23" t="str">
        <f>IF(AA89=" "," ",AA89)</f>
        <v>46</v>
      </c>
      <c r="AF88" s="23" t="e">
        <f>IF(#REF!=" "," ",#REF!)</f>
        <v>#REF!</v>
      </c>
      <c r="AG88" s="23" t="str">
        <f>IF(AA91=" "," ",AA91)</f>
        <v>46</v>
      </c>
      <c r="AH88" s="23">
        <f>IF(AC88=0," ",RANK(AC88,AC$8:AC$107,1))</f>
        <v>14</v>
      </c>
      <c r="AI88" s="6"/>
      <c r="AJ88" s="7"/>
      <c r="AK88" s="13">
        <f t="shared" si="73"/>
        <v>0</v>
      </c>
      <c r="AL88" s="12" t="str">
        <f t="shared" si="44"/>
        <v xml:space="preserve"> </v>
      </c>
      <c r="AM88" s="12" t="str">
        <f t="shared" si="74"/>
        <v xml:space="preserve"> </v>
      </c>
      <c r="AN88" s="12" t="str">
        <f t="shared" si="75"/>
        <v xml:space="preserve"> </v>
      </c>
      <c r="AO88" s="12" t="str">
        <f t="shared" si="76"/>
        <v>46</v>
      </c>
      <c r="AP88" s="12" t="str">
        <f t="shared" si="77"/>
        <v>46</v>
      </c>
      <c r="AQ88" s="12">
        <f t="shared" si="45"/>
        <v>47</v>
      </c>
      <c r="AR88" s="23">
        <f>SUM(AQ88:AQ91)</f>
        <v>188</v>
      </c>
      <c r="AS88" s="23" t="str">
        <f>IF(AP88=" "," ",AP88)</f>
        <v>46</v>
      </c>
      <c r="AT88" s="23" t="str">
        <f>IF(AP89=" "," ",AP89)</f>
        <v>46</v>
      </c>
      <c r="AU88" s="23" t="e">
        <f>IF(#REF!=" "," ",#REF!)</f>
        <v>#REF!</v>
      </c>
      <c r="AV88" s="23" t="str">
        <f>IF(AP91=" "," ",AP91)</f>
        <v>46</v>
      </c>
      <c r="AW88" s="23">
        <f>IF(AR88=0," ",RANK(AR88,AR$8:AR$107,1))</f>
        <v>14</v>
      </c>
      <c r="AX88" s="14">
        <f t="shared" si="78"/>
        <v>0</v>
      </c>
      <c r="AY88" s="12" t="str">
        <f t="shared" si="46"/>
        <v xml:space="preserve"> </v>
      </c>
      <c r="AZ88" s="24">
        <f>N88+AC88+AR88</f>
        <v>608</v>
      </c>
      <c r="BA88" s="23">
        <f>IF(AZ88=0,0,RANK(AZ88,AZ$8:AZ$107,1))</f>
        <v>14</v>
      </c>
      <c r="BB88" s="4"/>
    </row>
    <row r="89" spans="1:54" ht="15.75" hidden="1" customHeight="1" x14ac:dyDescent="0.2">
      <c r="A89" s="25"/>
      <c r="B89" s="17"/>
      <c r="C89" s="18"/>
      <c r="D89" s="6"/>
      <c r="E89" s="6"/>
      <c r="F89" s="6"/>
      <c r="G89" s="11">
        <f t="shared" si="63"/>
        <v>0</v>
      </c>
      <c r="H89" s="12" t="str">
        <f t="shared" si="40"/>
        <v xml:space="preserve"> </v>
      </c>
      <c r="I89" s="12" t="str">
        <f t="shared" si="64"/>
        <v xml:space="preserve"> </v>
      </c>
      <c r="J89" s="12" t="str">
        <f t="shared" si="65"/>
        <v xml:space="preserve"> </v>
      </c>
      <c r="K89" s="12" t="str">
        <f t="shared" si="66"/>
        <v>46</v>
      </c>
      <c r="L89" s="12" t="str">
        <f t="shared" si="67"/>
        <v>46</v>
      </c>
      <c r="M89" s="12">
        <f t="shared" si="41"/>
        <v>52</v>
      </c>
      <c r="N89" s="23"/>
      <c r="O89" s="23"/>
      <c r="P89" s="23"/>
      <c r="Q89" s="23"/>
      <c r="R89" s="23"/>
      <c r="S89" s="23"/>
      <c r="T89" s="6"/>
      <c r="U89" s="6"/>
      <c r="V89" s="11">
        <f t="shared" si="68"/>
        <v>0</v>
      </c>
      <c r="W89" s="12" t="str">
        <f t="shared" si="42"/>
        <v xml:space="preserve"> </v>
      </c>
      <c r="X89" s="12" t="str">
        <f t="shared" si="69"/>
        <v xml:space="preserve"> </v>
      </c>
      <c r="Y89" s="12" t="str">
        <f t="shared" si="70"/>
        <v xml:space="preserve"> </v>
      </c>
      <c r="Z89" s="12" t="str">
        <f t="shared" si="71"/>
        <v>46</v>
      </c>
      <c r="AA89" s="12" t="str">
        <f t="shared" si="72"/>
        <v>46</v>
      </c>
      <c r="AB89" s="12">
        <f t="shared" si="43"/>
        <v>53</v>
      </c>
      <c r="AC89" s="23"/>
      <c r="AD89" s="23"/>
      <c r="AE89" s="23"/>
      <c r="AF89" s="23"/>
      <c r="AG89" s="23"/>
      <c r="AH89" s="23"/>
      <c r="AI89" s="6"/>
      <c r="AJ89" s="7"/>
      <c r="AK89" s="13">
        <f t="shared" si="73"/>
        <v>0</v>
      </c>
      <c r="AL89" s="12" t="str">
        <f t="shared" si="44"/>
        <v xml:space="preserve"> </v>
      </c>
      <c r="AM89" s="12" t="str">
        <f t="shared" si="74"/>
        <v xml:space="preserve"> </v>
      </c>
      <c r="AN89" s="12" t="str">
        <f t="shared" si="75"/>
        <v xml:space="preserve"> </v>
      </c>
      <c r="AO89" s="12" t="str">
        <f t="shared" si="76"/>
        <v>46</v>
      </c>
      <c r="AP89" s="12" t="str">
        <f t="shared" si="77"/>
        <v>46</v>
      </c>
      <c r="AQ89" s="12">
        <f t="shared" si="45"/>
        <v>47</v>
      </c>
      <c r="AR89" s="23"/>
      <c r="AS89" s="23"/>
      <c r="AT89" s="23"/>
      <c r="AU89" s="23"/>
      <c r="AV89" s="23"/>
      <c r="AW89" s="23"/>
      <c r="AX89" s="14">
        <f t="shared" si="78"/>
        <v>0</v>
      </c>
      <c r="AY89" s="12" t="str">
        <f t="shared" si="46"/>
        <v xml:space="preserve"> </v>
      </c>
      <c r="AZ89" s="24"/>
      <c r="BA89" s="23"/>
      <c r="BB89" s="4"/>
    </row>
    <row r="90" spans="1:54" ht="15.75" hidden="1" customHeight="1" x14ac:dyDescent="0.2">
      <c r="A90" s="25"/>
      <c r="B90" s="19"/>
      <c r="C90" s="20"/>
      <c r="D90" s="6"/>
      <c r="E90" s="6"/>
      <c r="F90" s="6"/>
      <c r="G90" s="11">
        <f t="shared" si="63"/>
        <v>0</v>
      </c>
      <c r="H90" s="12" t="str">
        <f t="shared" si="40"/>
        <v xml:space="preserve"> </v>
      </c>
      <c r="I90" s="12" t="str">
        <f t="shared" si="64"/>
        <v xml:space="preserve"> </v>
      </c>
      <c r="J90" s="12" t="str">
        <f t="shared" si="65"/>
        <v xml:space="preserve"> </v>
      </c>
      <c r="K90" s="12" t="str">
        <f t="shared" si="66"/>
        <v>46</v>
      </c>
      <c r="L90" s="12" t="str">
        <f t="shared" si="67"/>
        <v>46</v>
      </c>
      <c r="M90" s="12">
        <f t="shared" si="41"/>
        <v>52</v>
      </c>
      <c r="N90" s="23"/>
      <c r="O90" s="23"/>
      <c r="P90" s="23"/>
      <c r="Q90" s="23"/>
      <c r="R90" s="23"/>
      <c r="S90" s="23"/>
      <c r="T90" s="6"/>
      <c r="U90" s="6"/>
      <c r="V90" s="11">
        <f t="shared" si="68"/>
        <v>0</v>
      </c>
      <c r="W90" s="12" t="str">
        <f t="shared" si="42"/>
        <v xml:space="preserve"> </v>
      </c>
      <c r="X90" s="12" t="str">
        <f t="shared" si="69"/>
        <v xml:space="preserve"> </v>
      </c>
      <c r="Y90" s="12" t="str">
        <f t="shared" si="70"/>
        <v xml:space="preserve"> </v>
      </c>
      <c r="Z90" s="12" t="str">
        <f t="shared" si="71"/>
        <v>46</v>
      </c>
      <c r="AA90" s="12" t="str">
        <f t="shared" si="72"/>
        <v>46</v>
      </c>
      <c r="AB90" s="12">
        <f t="shared" si="43"/>
        <v>53</v>
      </c>
      <c r="AC90" s="23"/>
      <c r="AD90" s="23"/>
      <c r="AE90" s="23"/>
      <c r="AF90" s="23"/>
      <c r="AG90" s="23"/>
      <c r="AH90" s="23"/>
      <c r="AI90" s="6"/>
      <c r="AJ90" s="7"/>
      <c r="AK90" s="13">
        <f t="shared" si="73"/>
        <v>0</v>
      </c>
      <c r="AL90" s="12" t="str">
        <f t="shared" si="44"/>
        <v xml:space="preserve"> </v>
      </c>
      <c r="AM90" s="12" t="str">
        <f t="shared" si="74"/>
        <v xml:space="preserve"> </v>
      </c>
      <c r="AN90" s="12" t="str">
        <f t="shared" si="75"/>
        <v xml:space="preserve"> </v>
      </c>
      <c r="AO90" s="12" t="str">
        <f t="shared" si="76"/>
        <v>46</v>
      </c>
      <c r="AP90" s="12" t="str">
        <f t="shared" si="77"/>
        <v>46</v>
      </c>
      <c r="AQ90" s="12">
        <f t="shared" si="45"/>
        <v>47</v>
      </c>
      <c r="AR90" s="23"/>
      <c r="AS90" s="23"/>
      <c r="AT90" s="23"/>
      <c r="AU90" s="23"/>
      <c r="AV90" s="23"/>
      <c r="AW90" s="23"/>
      <c r="AX90" s="14">
        <f t="shared" si="78"/>
        <v>0</v>
      </c>
      <c r="AY90" s="12" t="str">
        <f t="shared" si="46"/>
        <v xml:space="preserve"> </v>
      </c>
      <c r="AZ90" s="24"/>
      <c r="BA90" s="23"/>
      <c r="BB90" s="4"/>
    </row>
    <row r="91" spans="1:54" ht="15.75" hidden="1" customHeight="1" x14ac:dyDescent="0.2">
      <c r="A91" s="25"/>
      <c r="B91" s="19"/>
      <c r="C91" s="20"/>
      <c r="D91" s="6"/>
      <c r="E91" s="6"/>
      <c r="F91" s="6"/>
      <c r="G91" s="11">
        <f t="shared" si="63"/>
        <v>0</v>
      </c>
      <c r="H91" s="12" t="str">
        <f t="shared" si="40"/>
        <v xml:space="preserve"> </v>
      </c>
      <c r="I91" s="12" t="str">
        <f t="shared" si="64"/>
        <v xml:space="preserve"> </v>
      </c>
      <c r="J91" s="12" t="str">
        <f t="shared" si="65"/>
        <v xml:space="preserve"> </v>
      </c>
      <c r="K91" s="12" t="str">
        <f t="shared" si="66"/>
        <v>46</v>
      </c>
      <c r="L91" s="12" t="str">
        <f t="shared" si="67"/>
        <v>46</v>
      </c>
      <c r="M91" s="12">
        <f t="shared" si="41"/>
        <v>52</v>
      </c>
      <c r="N91" s="23"/>
      <c r="O91" s="23"/>
      <c r="P91" s="23"/>
      <c r="Q91" s="23"/>
      <c r="R91" s="23"/>
      <c r="S91" s="23"/>
      <c r="T91" s="6"/>
      <c r="U91" s="6"/>
      <c r="V91" s="11">
        <f t="shared" si="68"/>
        <v>0</v>
      </c>
      <c r="W91" s="12" t="str">
        <f t="shared" si="42"/>
        <v xml:space="preserve"> </v>
      </c>
      <c r="X91" s="12" t="str">
        <f t="shared" si="69"/>
        <v xml:space="preserve"> </v>
      </c>
      <c r="Y91" s="12" t="str">
        <f t="shared" si="70"/>
        <v xml:space="preserve"> </v>
      </c>
      <c r="Z91" s="12" t="str">
        <f t="shared" si="71"/>
        <v>46</v>
      </c>
      <c r="AA91" s="12" t="str">
        <f t="shared" si="72"/>
        <v>46</v>
      </c>
      <c r="AB91" s="12">
        <f t="shared" si="43"/>
        <v>53</v>
      </c>
      <c r="AC91" s="23"/>
      <c r="AD91" s="23"/>
      <c r="AE91" s="23"/>
      <c r="AF91" s="23"/>
      <c r="AG91" s="23"/>
      <c r="AH91" s="23"/>
      <c r="AI91" s="6"/>
      <c r="AJ91" s="7"/>
      <c r="AK91" s="13">
        <f t="shared" si="73"/>
        <v>0</v>
      </c>
      <c r="AL91" s="12" t="str">
        <f t="shared" si="44"/>
        <v xml:space="preserve"> </v>
      </c>
      <c r="AM91" s="12" t="str">
        <f t="shared" si="74"/>
        <v xml:space="preserve"> </v>
      </c>
      <c r="AN91" s="12" t="str">
        <f t="shared" si="75"/>
        <v xml:space="preserve"> </v>
      </c>
      <c r="AO91" s="12" t="str">
        <f t="shared" si="76"/>
        <v>46</v>
      </c>
      <c r="AP91" s="12" t="str">
        <f t="shared" si="77"/>
        <v>46</v>
      </c>
      <c r="AQ91" s="12">
        <f t="shared" si="45"/>
        <v>47</v>
      </c>
      <c r="AR91" s="23"/>
      <c r="AS91" s="23"/>
      <c r="AT91" s="23"/>
      <c r="AU91" s="23"/>
      <c r="AV91" s="23"/>
      <c r="AW91" s="23"/>
      <c r="AX91" s="14">
        <f t="shared" si="78"/>
        <v>0</v>
      </c>
      <c r="AY91" s="12" t="str">
        <f t="shared" si="46"/>
        <v xml:space="preserve"> </v>
      </c>
      <c r="AZ91" s="24"/>
      <c r="BA91" s="23"/>
      <c r="BB91" s="4"/>
    </row>
    <row r="92" spans="1:54" ht="15.75" hidden="1" customHeight="1" x14ac:dyDescent="0.2">
      <c r="A92" s="25"/>
      <c r="B92" s="17"/>
      <c r="C92" s="18"/>
      <c r="D92" s="6"/>
      <c r="E92" s="6"/>
      <c r="F92" s="6"/>
      <c r="G92" s="11">
        <f>SUM(D92:F92)</f>
        <v>0</v>
      </c>
      <c r="H92" s="12" t="str">
        <f t="shared" si="40"/>
        <v xml:space="preserve"> </v>
      </c>
      <c r="I92" s="12" t="str">
        <f>IF(G92=0," ",IF(H92=1,"0",0+H92))</f>
        <v xml:space="preserve"> </v>
      </c>
      <c r="J92" s="12" t="str">
        <f>IF(I92=" "," ",IF(I92="0","0",I92+1))</f>
        <v xml:space="preserve"> </v>
      </c>
      <c r="K92" s="12" t="str">
        <f>IF(G92=0,"46"," ")</f>
        <v>46</v>
      </c>
      <c r="L92" s="12" t="str">
        <f>IF(K92="46","46",IF(J92=" "," ",IF(J92=3,J92-1,J92)))</f>
        <v>46</v>
      </c>
      <c r="M92" s="12">
        <f t="shared" si="41"/>
        <v>52</v>
      </c>
      <c r="N92" s="23">
        <f>SUM(M92:M95)</f>
        <v>208</v>
      </c>
      <c r="O92" s="23" t="str">
        <f>IF(L92=" "," ",L92)</f>
        <v>46</v>
      </c>
      <c r="P92" s="23" t="str">
        <f>IF(L93=" "," ",L93)</f>
        <v>46</v>
      </c>
      <c r="Q92" s="23" t="e">
        <f>IF(#REF!=" "," ",#REF!)</f>
        <v>#REF!</v>
      </c>
      <c r="R92" s="23" t="str">
        <f>IF(L95=" "," ",L95)</f>
        <v>46</v>
      </c>
      <c r="S92" s="23">
        <f>IF(N92=0," ",RANK(N92,N$8:N$107,1))</f>
        <v>14</v>
      </c>
      <c r="T92" s="6"/>
      <c r="U92" s="6"/>
      <c r="V92" s="11">
        <f>T92+U92</f>
        <v>0</v>
      </c>
      <c r="W92" s="12" t="str">
        <f t="shared" si="42"/>
        <v xml:space="preserve"> </v>
      </c>
      <c r="X92" s="12" t="str">
        <f>IF(V92=0," ",IF(W92=1,"0",0+W92))</f>
        <v xml:space="preserve"> </v>
      </c>
      <c r="Y92" s="12" t="str">
        <f>IF(X92=" "," ",IF(X92="0","0",X92+1))</f>
        <v xml:space="preserve"> </v>
      </c>
      <c r="Z92" s="12" t="str">
        <f>IF(V92=0,"46"," ")</f>
        <v>46</v>
      </c>
      <c r="AA92" s="12" t="str">
        <f>IF(Z92="46","46",IF(Y92=" "," ",IF(Y92=3,Y92-1,Y92)))</f>
        <v>46</v>
      </c>
      <c r="AB92" s="12">
        <f t="shared" si="43"/>
        <v>53</v>
      </c>
      <c r="AC92" s="23">
        <f>SUM(AB92:AB95)</f>
        <v>212</v>
      </c>
      <c r="AD92" s="23" t="str">
        <f>IF(AA92=" "," ",AA92)</f>
        <v>46</v>
      </c>
      <c r="AE92" s="23" t="str">
        <f>IF(AA93=" "," ",AA93)</f>
        <v>46</v>
      </c>
      <c r="AF92" s="23" t="e">
        <f>IF(#REF!=" "," ",#REF!)</f>
        <v>#REF!</v>
      </c>
      <c r="AG92" s="23" t="str">
        <f>IF(AA95=" "," ",AA95)</f>
        <v>46</v>
      </c>
      <c r="AH92" s="23">
        <f>IF(AC92=0," ",RANK(AC92,AC$8:AC$107,1))</f>
        <v>14</v>
      </c>
      <c r="AI92" s="6"/>
      <c r="AJ92" s="7"/>
      <c r="AK92" s="13">
        <f>IF(AJ92=0,0,AI92/AJ92)</f>
        <v>0</v>
      </c>
      <c r="AL92" s="12" t="str">
        <f t="shared" si="44"/>
        <v xml:space="preserve"> </v>
      </c>
      <c r="AM92" s="12" t="str">
        <f>IF(AK92=0," ",IF(AL92=1,"0",0+AL92))</f>
        <v xml:space="preserve"> </v>
      </c>
      <c r="AN92" s="12" t="str">
        <f>IF(AM92=" "," ",IF(AM92="0","0",AM92+1))</f>
        <v xml:space="preserve"> </v>
      </c>
      <c r="AO92" s="12" t="str">
        <f>IF(AK92=0,"46"," ")</f>
        <v>46</v>
      </c>
      <c r="AP92" s="12" t="str">
        <f>IF(AO92="46","46",IF(AN92=" "," ",IF(AN92=3,AN92-1,AN92)))</f>
        <v>46</v>
      </c>
      <c r="AQ92" s="12">
        <f t="shared" si="45"/>
        <v>47</v>
      </c>
      <c r="AR92" s="23">
        <f>SUM(AQ92:AQ95)</f>
        <v>188</v>
      </c>
      <c r="AS92" s="23" t="str">
        <f>IF(AP92=" "," ",AP92)</f>
        <v>46</v>
      </c>
      <c r="AT92" s="23" t="str">
        <f>IF(AP93=" "," ",AP93)</f>
        <v>46</v>
      </c>
      <c r="AU92" s="23" t="e">
        <f>IF(#REF!=" "," ",#REF!)</f>
        <v>#REF!</v>
      </c>
      <c r="AV92" s="23" t="str">
        <f>IF(AP95=" "," ",AP95)</f>
        <v>46</v>
      </c>
      <c r="AW92" s="23">
        <f>IF(AR92=0," ",RANK(AR92,AR$8:AR$107,1))</f>
        <v>14</v>
      </c>
      <c r="AX92" s="14">
        <f>G92+V92+AK92</f>
        <v>0</v>
      </c>
      <c r="AY92" s="12" t="str">
        <f t="shared" si="46"/>
        <v xml:space="preserve"> </v>
      </c>
      <c r="AZ92" s="24">
        <f>N92+AC92+AR92</f>
        <v>608</v>
      </c>
      <c r="BA92" s="23">
        <f>IF(AZ92=0,0,RANK(AZ92,AZ$8:AZ$107,1))</f>
        <v>14</v>
      </c>
      <c r="BB92" s="4"/>
    </row>
    <row r="93" spans="1:54" ht="15.75" hidden="1" customHeight="1" x14ac:dyDescent="0.2">
      <c r="A93" s="25"/>
      <c r="B93" s="17"/>
      <c r="C93" s="18"/>
      <c r="D93" s="6"/>
      <c r="E93" s="6"/>
      <c r="F93" s="6"/>
      <c r="G93" s="11">
        <f>SUM(D93:F93)</f>
        <v>0</v>
      </c>
      <c r="H93" s="12" t="str">
        <f t="shared" si="40"/>
        <v xml:space="preserve"> </v>
      </c>
      <c r="I93" s="12" t="str">
        <f>IF(G93=0," ",IF(H93=1,"0",0+H93))</f>
        <v xml:space="preserve"> </v>
      </c>
      <c r="J93" s="12" t="str">
        <f>IF(I93=" "," ",IF(I93="0","0",I93+1))</f>
        <v xml:space="preserve"> </v>
      </c>
      <c r="K93" s="12" t="str">
        <f>IF(G93=0,"46"," ")</f>
        <v>46</v>
      </c>
      <c r="L93" s="12" t="str">
        <f>IF(K93="46","46",IF(J93=" "," ",IF(J93=3,J93-1,J93)))</f>
        <v>46</v>
      </c>
      <c r="M93" s="12">
        <f t="shared" si="41"/>
        <v>52</v>
      </c>
      <c r="N93" s="23"/>
      <c r="O93" s="23"/>
      <c r="P93" s="23"/>
      <c r="Q93" s="23"/>
      <c r="R93" s="23"/>
      <c r="S93" s="23"/>
      <c r="T93" s="6"/>
      <c r="U93" s="6"/>
      <c r="V93" s="11">
        <f>T93+U93</f>
        <v>0</v>
      </c>
      <c r="W93" s="12" t="str">
        <f t="shared" si="42"/>
        <v xml:space="preserve"> </v>
      </c>
      <c r="X93" s="12" t="str">
        <f>IF(V93=0," ",IF(W93=1,"0",0+W93))</f>
        <v xml:space="preserve"> </v>
      </c>
      <c r="Y93" s="12" t="str">
        <f>IF(X93=" "," ",IF(X93="0","0",X93+1))</f>
        <v xml:space="preserve"> </v>
      </c>
      <c r="Z93" s="12" t="str">
        <f>IF(V93=0,"46"," ")</f>
        <v>46</v>
      </c>
      <c r="AA93" s="12" t="str">
        <f>IF(Z93="46","46",IF(Y93=" "," ",IF(Y93=3,Y93-1,Y93)))</f>
        <v>46</v>
      </c>
      <c r="AB93" s="12">
        <f t="shared" si="43"/>
        <v>53</v>
      </c>
      <c r="AC93" s="23"/>
      <c r="AD93" s="23"/>
      <c r="AE93" s="23"/>
      <c r="AF93" s="23"/>
      <c r="AG93" s="23"/>
      <c r="AH93" s="23"/>
      <c r="AI93" s="6"/>
      <c r="AJ93" s="7"/>
      <c r="AK93" s="13">
        <f>IF(AJ93=0,0,AI93/AJ93)</f>
        <v>0</v>
      </c>
      <c r="AL93" s="12" t="str">
        <f t="shared" si="44"/>
        <v xml:space="preserve"> </v>
      </c>
      <c r="AM93" s="12" t="str">
        <f>IF(AK93=0," ",IF(AL93=1,"0",0+AL93))</f>
        <v xml:space="preserve"> </v>
      </c>
      <c r="AN93" s="12" t="str">
        <f>IF(AM93=" "," ",IF(AM93="0","0",AM93+1))</f>
        <v xml:space="preserve"> </v>
      </c>
      <c r="AO93" s="12" t="str">
        <f>IF(AK93=0,"46"," ")</f>
        <v>46</v>
      </c>
      <c r="AP93" s="12" t="str">
        <f>IF(AO93="46","46",IF(AN93=" "," ",IF(AN93=3,AN93-1,AN93)))</f>
        <v>46</v>
      </c>
      <c r="AQ93" s="12">
        <f t="shared" si="45"/>
        <v>47</v>
      </c>
      <c r="AR93" s="23"/>
      <c r="AS93" s="23"/>
      <c r="AT93" s="23"/>
      <c r="AU93" s="23"/>
      <c r="AV93" s="23"/>
      <c r="AW93" s="23"/>
      <c r="AX93" s="14">
        <f>G93+V93+AK93</f>
        <v>0</v>
      </c>
      <c r="AY93" s="12" t="str">
        <f t="shared" si="46"/>
        <v xml:space="preserve"> </v>
      </c>
      <c r="AZ93" s="24"/>
      <c r="BA93" s="23"/>
      <c r="BB93" s="4"/>
    </row>
    <row r="94" spans="1:54" ht="15.75" hidden="1" customHeight="1" x14ac:dyDescent="0.2">
      <c r="A94" s="25"/>
      <c r="B94" s="19"/>
      <c r="C94" s="20"/>
      <c r="D94" s="6"/>
      <c r="E94" s="6"/>
      <c r="F94" s="6"/>
      <c r="G94" s="11">
        <f>SUM(D94:F94)</f>
        <v>0</v>
      </c>
      <c r="H94" s="12" t="str">
        <f t="shared" si="40"/>
        <v xml:space="preserve"> </v>
      </c>
      <c r="I94" s="12" t="str">
        <f>IF(G94=0," ",IF(H94=1,"0",0+H94))</f>
        <v xml:space="preserve"> </v>
      </c>
      <c r="J94" s="12" t="str">
        <f>IF(I94=" "," ",IF(I94="0","0",I94+1))</f>
        <v xml:space="preserve"> </v>
      </c>
      <c r="K94" s="12" t="str">
        <f>IF(G94=0,"46"," ")</f>
        <v>46</v>
      </c>
      <c r="L94" s="12" t="str">
        <f>IF(K94="46","46",IF(J94=" "," ",IF(J94=3,J94-1,J94)))</f>
        <v>46</v>
      </c>
      <c r="M94" s="12">
        <f t="shared" si="41"/>
        <v>52</v>
      </c>
      <c r="N94" s="23"/>
      <c r="O94" s="23"/>
      <c r="P94" s="23"/>
      <c r="Q94" s="23"/>
      <c r="R94" s="23"/>
      <c r="S94" s="23"/>
      <c r="T94" s="6"/>
      <c r="U94" s="6"/>
      <c r="V94" s="11">
        <f>T94+U94</f>
        <v>0</v>
      </c>
      <c r="W94" s="12" t="str">
        <f t="shared" si="42"/>
        <v xml:space="preserve"> </v>
      </c>
      <c r="X94" s="12" t="str">
        <f>IF(V94=0," ",IF(W94=1,"0",0+W94))</f>
        <v xml:space="preserve"> </v>
      </c>
      <c r="Y94" s="12" t="str">
        <f>IF(X94=" "," ",IF(X94="0","0",X94+1))</f>
        <v xml:space="preserve"> </v>
      </c>
      <c r="Z94" s="12" t="str">
        <f>IF(V94=0,"46"," ")</f>
        <v>46</v>
      </c>
      <c r="AA94" s="12" t="str">
        <f>IF(Z94="46","46",IF(Y94=" "," ",IF(Y94=3,Y94-1,Y94)))</f>
        <v>46</v>
      </c>
      <c r="AB94" s="12">
        <f t="shared" si="43"/>
        <v>53</v>
      </c>
      <c r="AC94" s="23"/>
      <c r="AD94" s="23"/>
      <c r="AE94" s="23"/>
      <c r="AF94" s="23"/>
      <c r="AG94" s="23"/>
      <c r="AH94" s="23"/>
      <c r="AI94" s="6"/>
      <c r="AJ94" s="7"/>
      <c r="AK94" s="13">
        <f>IF(AJ94=0,0,AI94/AJ94)</f>
        <v>0</v>
      </c>
      <c r="AL94" s="12" t="str">
        <f t="shared" si="44"/>
        <v xml:space="preserve"> </v>
      </c>
      <c r="AM94" s="12" t="str">
        <f>IF(AK94=0," ",IF(AL94=1,"0",0+AL94))</f>
        <v xml:space="preserve"> </v>
      </c>
      <c r="AN94" s="12" t="str">
        <f>IF(AM94=" "," ",IF(AM94="0","0",AM94+1))</f>
        <v xml:space="preserve"> </v>
      </c>
      <c r="AO94" s="12" t="str">
        <f>IF(AK94=0,"46"," ")</f>
        <v>46</v>
      </c>
      <c r="AP94" s="12" t="str">
        <f>IF(AO94="46","46",IF(AN94=" "," ",IF(AN94=3,AN94-1,AN94)))</f>
        <v>46</v>
      </c>
      <c r="AQ94" s="12">
        <f t="shared" si="45"/>
        <v>47</v>
      </c>
      <c r="AR94" s="23"/>
      <c r="AS94" s="23"/>
      <c r="AT94" s="23"/>
      <c r="AU94" s="23"/>
      <c r="AV94" s="23"/>
      <c r="AW94" s="23"/>
      <c r="AX94" s="14">
        <f>G94+V94+AK94</f>
        <v>0</v>
      </c>
      <c r="AY94" s="12" t="str">
        <f t="shared" si="46"/>
        <v xml:space="preserve"> </v>
      </c>
      <c r="AZ94" s="24"/>
      <c r="BA94" s="23"/>
      <c r="BB94" s="4"/>
    </row>
    <row r="95" spans="1:54" ht="15.75" hidden="1" customHeight="1" x14ac:dyDescent="0.2">
      <c r="A95" s="25"/>
      <c r="B95" s="19"/>
      <c r="C95" s="20"/>
      <c r="D95" s="6"/>
      <c r="E95" s="6"/>
      <c r="F95" s="6"/>
      <c r="G95" s="11">
        <f>SUM(D95:F95)</f>
        <v>0</v>
      </c>
      <c r="H95" s="12" t="str">
        <f t="shared" si="40"/>
        <v xml:space="preserve"> </v>
      </c>
      <c r="I95" s="12" t="str">
        <f>IF(G95=0," ",IF(H95=1,"0",0+H95))</f>
        <v xml:space="preserve"> </v>
      </c>
      <c r="J95" s="12" t="str">
        <f>IF(I95=" "," ",IF(I95="0","0",I95+1))</f>
        <v xml:space="preserve"> </v>
      </c>
      <c r="K95" s="12" t="str">
        <f>IF(G95=0,"46"," ")</f>
        <v>46</v>
      </c>
      <c r="L95" s="12" t="str">
        <f>IF(K95="46","46",IF(J95=" "," ",IF(J95=3,J95-1,J95)))</f>
        <v>46</v>
      </c>
      <c r="M95" s="12">
        <f t="shared" si="41"/>
        <v>52</v>
      </c>
      <c r="N95" s="23"/>
      <c r="O95" s="23"/>
      <c r="P95" s="23"/>
      <c r="Q95" s="23"/>
      <c r="R95" s="23"/>
      <c r="S95" s="23"/>
      <c r="T95" s="6"/>
      <c r="U95" s="6"/>
      <c r="V95" s="11">
        <f>T95+U95</f>
        <v>0</v>
      </c>
      <c r="W95" s="12" t="str">
        <f t="shared" si="42"/>
        <v xml:space="preserve"> </v>
      </c>
      <c r="X95" s="12" t="str">
        <f>IF(V95=0," ",IF(W95=1,"0",0+W95))</f>
        <v xml:space="preserve"> </v>
      </c>
      <c r="Y95" s="12" t="str">
        <f>IF(X95=" "," ",IF(X95="0","0",X95+1))</f>
        <v xml:space="preserve"> </v>
      </c>
      <c r="Z95" s="12" t="str">
        <f>IF(V95=0,"46"," ")</f>
        <v>46</v>
      </c>
      <c r="AA95" s="12" t="str">
        <f>IF(Z95="46","46",IF(Y95=" "," ",IF(Y95=3,Y95-1,Y95)))</f>
        <v>46</v>
      </c>
      <c r="AB95" s="12">
        <f t="shared" si="43"/>
        <v>53</v>
      </c>
      <c r="AC95" s="23"/>
      <c r="AD95" s="23"/>
      <c r="AE95" s="23"/>
      <c r="AF95" s="23"/>
      <c r="AG95" s="23"/>
      <c r="AH95" s="23"/>
      <c r="AI95" s="6"/>
      <c r="AJ95" s="7"/>
      <c r="AK95" s="13">
        <f>IF(AJ95=0,0,AI95/AJ95)</f>
        <v>0</v>
      </c>
      <c r="AL95" s="12" t="str">
        <f t="shared" si="44"/>
        <v xml:space="preserve"> </v>
      </c>
      <c r="AM95" s="12" t="str">
        <f>IF(AK95=0," ",IF(AL95=1,"0",0+AL95))</f>
        <v xml:space="preserve"> </v>
      </c>
      <c r="AN95" s="12" t="str">
        <f>IF(AM95=" "," ",IF(AM95="0","0",AM95+1))</f>
        <v xml:space="preserve"> </v>
      </c>
      <c r="AO95" s="12" t="str">
        <f>IF(AK95=0,"46"," ")</f>
        <v>46</v>
      </c>
      <c r="AP95" s="12" t="str">
        <f>IF(AO95="46","46",IF(AN95=" "," ",IF(AN95=3,AN95-1,AN95)))</f>
        <v>46</v>
      </c>
      <c r="AQ95" s="12">
        <f t="shared" si="45"/>
        <v>47</v>
      </c>
      <c r="AR95" s="23"/>
      <c r="AS95" s="23"/>
      <c r="AT95" s="23"/>
      <c r="AU95" s="23"/>
      <c r="AV95" s="23"/>
      <c r="AW95" s="23"/>
      <c r="AX95" s="14">
        <f>G95+V95+AK95</f>
        <v>0</v>
      </c>
      <c r="AY95" s="12" t="str">
        <f t="shared" si="46"/>
        <v xml:space="preserve"> </v>
      </c>
      <c r="AZ95" s="24"/>
      <c r="BA95" s="23"/>
      <c r="BB95" s="4"/>
    </row>
    <row r="96" spans="1:54" ht="15.75" hidden="1" customHeight="1" x14ac:dyDescent="0.2">
      <c r="A96" s="25" t="s">
        <v>80</v>
      </c>
      <c r="B96" s="21" t="s">
        <v>93</v>
      </c>
      <c r="C96" s="22"/>
      <c r="D96" s="6"/>
      <c r="E96" s="6"/>
      <c r="F96" s="6"/>
      <c r="G96" s="11">
        <f t="shared" si="63"/>
        <v>0</v>
      </c>
      <c r="H96" s="12" t="str">
        <f t="shared" si="40"/>
        <v xml:space="preserve"> </v>
      </c>
      <c r="I96" s="12" t="str">
        <f t="shared" si="64"/>
        <v xml:space="preserve"> </v>
      </c>
      <c r="J96" s="12" t="str">
        <f t="shared" si="65"/>
        <v xml:space="preserve"> </v>
      </c>
      <c r="K96" s="12" t="str">
        <f t="shared" si="66"/>
        <v>46</v>
      </c>
      <c r="L96" s="12" t="str">
        <f t="shared" si="67"/>
        <v>46</v>
      </c>
      <c r="M96" s="12">
        <f t="shared" si="41"/>
        <v>52</v>
      </c>
      <c r="N96" s="23">
        <f>SUM(M96:M99)</f>
        <v>208</v>
      </c>
      <c r="O96" s="23" t="str">
        <f>IF(L96=" "," ",L96)</f>
        <v>46</v>
      </c>
      <c r="P96" s="23" t="str">
        <f>IF(L97=" "," ",L97)</f>
        <v>46</v>
      </c>
      <c r="Q96" s="23" t="e">
        <f>IF(#REF!=" "," ",#REF!)</f>
        <v>#REF!</v>
      </c>
      <c r="R96" s="23" t="str">
        <f>IF(L99=" "," ",L99)</f>
        <v>46</v>
      </c>
      <c r="S96" s="23">
        <f>IF(N96=0," ",RANK(N96,N$8:N$107,1))</f>
        <v>14</v>
      </c>
      <c r="T96" s="6"/>
      <c r="U96" s="6"/>
      <c r="V96" s="11">
        <f t="shared" si="68"/>
        <v>0</v>
      </c>
      <c r="W96" s="12" t="str">
        <f t="shared" si="42"/>
        <v xml:space="preserve"> </v>
      </c>
      <c r="X96" s="12" t="str">
        <f t="shared" si="69"/>
        <v xml:space="preserve"> </v>
      </c>
      <c r="Y96" s="12" t="str">
        <f t="shared" si="70"/>
        <v xml:space="preserve"> </v>
      </c>
      <c r="Z96" s="12" t="str">
        <f t="shared" si="71"/>
        <v>46</v>
      </c>
      <c r="AA96" s="12" t="str">
        <f t="shared" si="72"/>
        <v>46</v>
      </c>
      <c r="AB96" s="12">
        <f t="shared" si="43"/>
        <v>53</v>
      </c>
      <c r="AC96" s="23">
        <f>SUM(AB96:AB99)</f>
        <v>212</v>
      </c>
      <c r="AD96" s="23" t="str">
        <f>IF(AA96=" "," ",AA96)</f>
        <v>46</v>
      </c>
      <c r="AE96" s="23" t="str">
        <f>IF(AA97=" "," ",AA97)</f>
        <v>46</v>
      </c>
      <c r="AF96" s="23" t="e">
        <f>IF(#REF!=" "," ",#REF!)</f>
        <v>#REF!</v>
      </c>
      <c r="AG96" s="23" t="str">
        <f>IF(AA99=" "," ",AA99)</f>
        <v>46</v>
      </c>
      <c r="AH96" s="23">
        <f>IF(AC96=0," ",RANK(AC96,AC$8:AC$107,1))</f>
        <v>14</v>
      </c>
      <c r="AI96" s="6"/>
      <c r="AJ96" s="7"/>
      <c r="AK96" s="13">
        <f t="shared" si="73"/>
        <v>0</v>
      </c>
      <c r="AL96" s="12" t="str">
        <f t="shared" si="44"/>
        <v xml:space="preserve"> </v>
      </c>
      <c r="AM96" s="12" t="str">
        <f t="shared" si="74"/>
        <v xml:space="preserve"> </v>
      </c>
      <c r="AN96" s="12" t="str">
        <f t="shared" si="75"/>
        <v xml:space="preserve"> </v>
      </c>
      <c r="AO96" s="12" t="str">
        <f t="shared" si="76"/>
        <v>46</v>
      </c>
      <c r="AP96" s="12" t="str">
        <f t="shared" si="77"/>
        <v>46</v>
      </c>
      <c r="AQ96" s="12">
        <f t="shared" si="45"/>
        <v>47</v>
      </c>
      <c r="AR96" s="23">
        <f>SUM(AQ96:AQ99)</f>
        <v>188</v>
      </c>
      <c r="AS96" s="23" t="str">
        <f>IF(AP96=" "," ",AP96)</f>
        <v>46</v>
      </c>
      <c r="AT96" s="23" t="str">
        <f>IF(AP97=" "," ",AP97)</f>
        <v>46</v>
      </c>
      <c r="AU96" s="23" t="e">
        <f>IF(#REF!=" "," ",#REF!)</f>
        <v>#REF!</v>
      </c>
      <c r="AV96" s="23" t="str">
        <f>IF(AP99=" "," ",AP99)</f>
        <v>46</v>
      </c>
      <c r="AW96" s="23">
        <f>IF(AR96=0," ",RANK(AR96,AR$8:AR$107,1))</f>
        <v>14</v>
      </c>
      <c r="AX96" s="14">
        <f t="shared" si="78"/>
        <v>0</v>
      </c>
      <c r="AY96" s="12" t="str">
        <f t="shared" si="46"/>
        <v xml:space="preserve"> </v>
      </c>
      <c r="AZ96" s="24">
        <f>N96+AC96+AR96</f>
        <v>608</v>
      </c>
      <c r="BA96" s="23">
        <f>IF(AZ96=0,0,RANK(AZ96,AZ$8:AZ$107,1))</f>
        <v>14</v>
      </c>
      <c r="BB96" s="4"/>
    </row>
    <row r="97" spans="1:54" ht="15.75" hidden="1" customHeight="1" x14ac:dyDescent="0.2">
      <c r="A97" s="25"/>
      <c r="B97" s="21" t="s">
        <v>92</v>
      </c>
      <c r="C97" s="22"/>
      <c r="D97" s="6"/>
      <c r="E97" s="6"/>
      <c r="F97" s="6"/>
      <c r="G97" s="11">
        <f t="shared" si="63"/>
        <v>0</v>
      </c>
      <c r="H97" s="12" t="str">
        <f t="shared" si="40"/>
        <v xml:space="preserve"> </v>
      </c>
      <c r="I97" s="12" t="str">
        <f t="shared" si="64"/>
        <v xml:space="preserve"> </v>
      </c>
      <c r="J97" s="12" t="str">
        <f t="shared" si="65"/>
        <v xml:space="preserve"> </v>
      </c>
      <c r="K97" s="12" t="str">
        <f t="shared" si="66"/>
        <v>46</v>
      </c>
      <c r="L97" s="12" t="str">
        <f t="shared" si="67"/>
        <v>46</v>
      </c>
      <c r="M97" s="12">
        <f t="shared" si="41"/>
        <v>52</v>
      </c>
      <c r="N97" s="23"/>
      <c r="O97" s="23"/>
      <c r="P97" s="23"/>
      <c r="Q97" s="23"/>
      <c r="R97" s="23"/>
      <c r="S97" s="23"/>
      <c r="T97" s="6"/>
      <c r="U97" s="6"/>
      <c r="V97" s="11">
        <f t="shared" si="68"/>
        <v>0</v>
      </c>
      <c r="W97" s="12" t="str">
        <f t="shared" si="42"/>
        <v xml:space="preserve"> </v>
      </c>
      <c r="X97" s="12" t="str">
        <f t="shared" si="69"/>
        <v xml:space="preserve"> </v>
      </c>
      <c r="Y97" s="12" t="str">
        <f t="shared" si="70"/>
        <v xml:space="preserve"> </v>
      </c>
      <c r="Z97" s="12" t="str">
        <f t="shared" si="71"/>
        <v>46</v>
      </c>
      <c r="AA97" s="12" t="str">
        <f t="shared" si="72"/>
        <v>46</v>
      </c>
      <c r="AB97" s="12">
        <f t="shared" si="43"/>
        <v>53</v>
      </c>
      <c r="AC97" s="23"/>
      <c r="AD97" s="23"/>
      <c r="AE97" s="23"/>
      <c r="AF97" s="23"/>
      <c r="AG97" s="23"/>
      <c r="AH97" s="23"/>
      <c r="AI97" s="6"/>
      <c r="AJ97" s="7"/>
      <c r="AK97" s="13">
        <f t="shared" si="73"/>
        <v>0</v>
      </c>
      <c r="AL97" s="12" t="str">
        <f t="shared" si="44"/>
        <v xml:space="preserve"> </v>
      </c>
      <c r="AM97" s="12" t="str">
        <f t="shared" si="74"/>
        <v xml:space="preserve"> </v>
      </c>
      <c r="AN97" s="12" t="str">
        <f t="shared" si="75"/>
        <v xml:space="preserve"> </v>
      </c>
      <c r="AO97" s="12" t="str">
        <f t="shared" si="76"/>
        <v>46</v>
      </c>
      <c r="AP97" s="12" t="str">
        <f t="shared" si="77"/>
        <v>46</v>
      </c>
      <c r="AQ97" s="12">
        <f t="shared" si="45"/>
        <v>47</v>
      </c>
      <c r="AR97" s="23"/>
      <c r="AS97" s="23"/>
      <c r="AT97" s="23"/>
      <c r="AU97" s="23"/>
      <c r="AV97" s="23"/>
      <c r="AW97" s="23"/>
      <c r="AX97" s="14">
        <f t="shared" si="78"/>
        <v>0</v>
      </c>
      <c r="AY97" s="12" t="str">
        <f t="shared" si="46"/>
        <v xml:space="preserve"> </v>
      </c>
      <c r="AZ97" s="24"/>
      <c r="BA97" s="23"/>
      <c r="BB97" s="4"/>
    </row>
    <row r="98" spans="1:54" ht="15.75" hidden="1" customHeight="1" x14ac:dyDescent="0.2">
      <c r="A98" s="25"/>
      <c r="B98" s="27" t="s">
        <v>48</v>
      </c>
      <c r="C98" s="28"/>
      <c r="D98" s="6"/>
      <c r="E98" s="6"/>
      <c r="F98" s="6"/>
      <c r="G98" s="11">
        <f t="shared" si="63"/>
        <v>0</v>
      </c>
      <c r="H98" s="12" t="str">
        <f t="shared" si="40"/>
        <v xml:space="preserve"> </v>
      </c>
      <c r="I98" s="12" t="str">
        <f t="shared" si="64"/>
        <v xml:space="preserve"> </v>
      </c>
      <c r="J98" s="12" t="str">
        <f t="shared" si="65"/>
        <v xml:space="preserve"> </v>
      </c>
      <c r="K98" s="12" t="str">
        <f t="shared" si="66"/>
        <v>46</v>
      </c>
      <c r="L98" s="12" t="str">
        <f t="shared" si="67"/>
        <v>46</v>
      </c>
      <c r="M98" s="12">
        <f t="shared" si="41"/>
        <v>52</v>
      </c>
      <c r="N98" s="23"/>
      <c r="O98" s="23"/>
      <c r="P98" s="23"/>
      <c r="Q98" s="23"/>
      <c r="R98" s="23"/>
      <c r="S98" s="23"/>
      <c r="T98" s="6"/>
      <c r="U98" s="6"/>
      <c r="V98" s="11">
        <f t="shared" si="68"/>
        <v>0</v>
      </c>
      <c r="W98" s="12" t="str">
        <f t="shared" si="42"/>
        <v xml:space="preserve"> </v>
      </c>
      <c r="X98" s="12" t="str">
        <f t="shared" si="69"/>
        <v xml:space="preserve"> </v>
      </c>
      <c r="Y98" s="12" t="str">
        <f t="shared" si="70"/>
        <v xml:space="preserve"> </v>
      </c>
      <c r="Z98" s="12" t="str">
        <f t="shared" si="71"/>
        <v>46</v>
      </c>
      <c r="AA98" s="12" t="str">
        <f t="shared" si="72"/>
        <v>46</v>
      </c>
      <c r="AB98" s="12">
        <f t="shared" si="43"/>
        <v>53</v>
      </c>
      <c r="AC98" s="23"/>
      <c r="AD98" s="23"/>
      <c r="AE98" s="23"/>
      <c r="AF98" s="23"/>
      <c r="AG98" s="23"/>
      <c r="AH98" s="23"/>
      <c r="AI98" s="6"/>
      <c r="AJ98" s="7"/>
      <c r="AK98" s="13">
        <f t="shared" si="73"/>
        <v>0</v>
      </c>
      <c r="AL98" s="12" t="str">
        <f t="shared" si="44"/>
        <v xml:space="preserve"> </v>
      </c>
      <c r="AM98" s="12" t="str">
        <f t="shared" si="74"/>
        <v xml:space="preserve"> </v>
      </c>
      <c r="AN98" s="12" t="str">
        <f t="shared" si="75"/>
        <v xml:space="preserve"> </v>
      </c>
      <c r="AO98" s="12" t="str">
        <f t="shared" si="76"/>
        <v>46</v>
      </c>
      <c r="AP98" s="12" t="str">
        <f t="shared" si="77"/>
        <v>46</v>
      </c>
      <c r="AQ98" s="12">
        <f t="shared" si="45"/>
        <v>47</v>
      </c>
      <c r="AR98" s="23"/>
      <c r="AS98" s="23"/>
      <c r="AT98" s="23"/>
      <c r="AU98" s="23"/>
      <c r="AV98" s="23"/>
      <c r="AW98" s="23"/>
      <c r="AX98" s="14">
        <f t="shared" si="78"/>
        <v>0</v>
      </c>
      <c r="AY98" s="12" t="str">
        <f t="shared" si="46"/>
        <v xml:space="preserve"> </v>
      </c>
      <c r="AZ98" s="24"/>
      <c r="BA98" s="23"/>
      <c r="BB98" s="4"/>
    </row>
    <row r="99" spans="1:54" ht="23.25" hidden="1" customHeight="1" x14ac:dyDescent="0.2">
      <c r="A99" s="25"/>
      <c r="B99" s="21" t="s">
        <v>56</v>
      </c>
      <c r="C99" s="22"/>
      <c r="D99" s="6"/>
      <c r="E99" s="6"/>
      <c r="F99" s="6"/>
      <c r="G99" s="11">
        <f t="shared" si="63"/>
        <v>0</v>
      </c>
      <c r="H99" s="12" t="str">
        <f t="shared" si="40"/>
        <v xml:space="preserve"> </v>
      </c>
      <c r="I99" s="12" t="str">
        <f t="shared" si="64"/>
        <v xml:space="preserve"> </v>
      </c>
      <c r="J99" s="12" t="str">
        <f t="shared" si="65"/>
        <v xml:space="preserve"> </v>
      </c>
      <c r="K99" s="12" t="str">
        <f t="shared" si="66"/>
        <v>46</v>
      </c>
      <c r="L99" s="12" t="str">
        <f t="shared" si="67"/>
        <v>46</v>
      </c>
      <c r="M99" s="12">
        <f t="shared" si="41"/>
        <v>52</v>
      </c>
      <c r="N99" s="23"/>
      <c r="O99" s="23"/>
      <c r="P99" s="23"/>
      <c r="Q99" s="23"/>
      <c r="R99" s="23"/>
      <c r="S99" s="23"/>
      <c r="T99" s="6"/>
      <c r="U99" s="6"/>
      <c r="V99" s="11">
        <f t="shared" si="68"/>
        <v>0</v>
      </c>
      <c r="W99" s="12" t="str">
        <f t="shared" si="42"/>
        <v xml:space="preserve"> </v>
      </c>
      <c r="X99" s="12" t="str">
        <f t="shared" si="69"/>
        <v xml:space="preserve"> </v>
      </c>
      <c r="Y99" s="12" t="str">
        <f t="shared" si="70"/>
        <v xml:space="preserve"> </v>
      </c>
      <c r="Z99" s="12" t="str">
        <f t="shared" si="71"/>
        <v>46</v>
      </c>
      <c r="AA99" s="12" t="str">
        <f t="shared" si="72"/>
        <v>46</v>
      </c>
      <c r="AB99" s="12">
        <f t="shared" si="43"/>
        <v>53</v>
      </c>
      <c r="AC99" s="23"/>
      <c r="AD99" s="23"/>
      <c r="AE99" s="23"/>
      <c r="AF99" s="23"/>
      <c r="AG99" s="23"/>
      <c r="AH99" s="23"/>
      <c r="AI99" s="6"/>
      <c r="AJ99" s="7"/>
      <c r="AK99" s="13">
        <f t="shared" si="73"/>
        <v>0</v>
      </c>
      <c r="AL99" s="12" t="str">
        <f t="shared" si="44"/>
        <v xml:space="preserve"> </v>
      </c>
      <c r="AM99" s="12" t="str">
        <f t="shared" si="74"/>
        <v xml:space="preserve"> </v>
      </c>
      <c r="AN99" s="12" t="str">
        <f t="shared" si="75"/>
        <v xml:space="preserve"> </v>
      </c>
      <c r="AO99" s="12" t="str">
        <f t="shared" si="76"/>
        <v>46</v>
      </c>
      <c r="AP99" s="12" t="str">
        <f t="shared" si="77"/>
        <v>46</v>
      </c>
      <c r="AQ99" s="12">
        <f t="shared" si="45"/>
        <v>47</v>
      </c>
      <c r="AR99" s="23"/>
      <c r="AS99" s="23"/>
      <c r="AT99" s="23"/>
      <c r="AU99" s="23"/>
      <c r="AV99" s="23"/>
      <c r="AW99" s="23"/>
      <c r="AX99" s="14">
        <f t="shared" si="78"/>
        <v>0</v>
      </c>
      <c r="AY99" s="12" t="str">
        <f t="shared" si="46"/>
        <v xml:space="preserve"> </v>
      </c>
      <c r="AZ99" s="24"/>
      <c r="BA99" s="23"/>
      <c r="BB99" s="4"/>
    </row>
    <row r="100" spans="1:54" ht="15.75" customHeight="1" x14ac:dyDescent="0.2">
      <c r="A100" s="25" t="s">
        <v>76</v>
      </c>
      <c r="B100" s="17" t="s">
        <v>47</v>
      </c>
      <c r="C100" s="18"/>
      <c r="D100" s="6">
        <v>82</v>
      </c>
      <c r="E100" s="6">
        <v>92</v>
      </c>
      <c r="F100" s="6">
        <v>64</v>
      </c>
      <c r="G100" s="11">
        <f t="shared" si="63"/>
        <v>238</v>
      </c>
      <c r="H100" s="12">
        <f t="shared" si="40"/>
        <v>37</v>
      </c>
      <c r="I100" s="12">
        <f t="shared" si="64"/>
        <v>37</v>
      </c>
      <c r="J100" s="12">
        <f t="shared" si="65"/>
        <v>38</v>
      </c>
      <c r="K100" s="12" t="str">
        <f t="shared" si="66"/>
        <v xml:space="preserve"> </v>
      </c>
      <c r="L100" s="12">
        <f t="shared" si="67"/>
        <v>38</v>
      </c>
      <c r="M100" s="12">
        <f t="shared" si="41"/>
        <v>38</v>
      </c>
      <c r="N100" s="23">
        <f>SUM(M100:M103)</f>
        <v>142</v>
      </c>
      <c r="O100" s="23">
        <f>IF(L100=" "," ",L100)</f>
        <v>38</v>
      </c>
      <c r="P100" s="23">
        <f>IF(L101=" "," ",L101)</f>
        <v>49</v>
      </c>
      <c r="Q100" s="23" t="e">
        <f>IF(#REF!=" "," ",#REF!)</f>
        <v>#REF!</v>
      </c>
      <c r="R100" s="23">
        <f>IF(L103=" "," ",L103)</f>
        <v>13</v>
      </c>
      <c r="S100" s="23">
        <f>IF(N100=0," ",RANK(N100,N$8:N$107,1))</f>
        <v>10</v>
      </c>
      <c r="T100" s="6">
        <v>86</v>
      </c>
      <c r="U100" s="6">
        <v>81</v>
      </c>
      <c r="V100" s="11">
        <f t="shared" si="68"/>
        <v>167</v>
      </c>
      <c r="W100" s="12">
        <f t="shared" si="42"/>
        <v>15</v>
      </c>
      <c r="X100" s="12">
        <f t="shared" si="69"/>
        <v>15</v>
      </c>
      <c r="Y100" s="12">
        <f t="shared" si="70"/>
        <v>16</v>
      </c>
      <c r="Z100" s="12" t="str">
        <f t="shared" si="71"/>
        <v xml:space="preserve"> </v>
      </c>
      <c r="AA100" s="12">
        <f t="shared" si="72"/>
        <v>16</v>
      </c>
      <c r="AB100" s="12">
        <f t="shared" si="43"/>
        <v>16</v>
      </c>
      <c r="AC100" s="23">
        <f>SUM(AB100:AB103)</f>
        <v>117</v>
      </c>
      <c r="AD100" s="23">
        <f>IF(AA100=" "," ",AA100)</f>
        <v>16</v>
      </c>
      <c r="AE100" s="23">
        <f>IF(AA101=" "," ",AA101)</f>
        <v>53</v>
      </c>
      <c r="AF100" s="23" t="e">
        <f>IF(#REF!=" "," ",#REF!)</f>
        <v>#REF!</v>
      </c>
      <c r="AG100" s="23">
        <f>IF(AA103=" "," ",AA103)</f>
        <v>12</v>
      </c>
      <c r="AH100" s="23">
        <f>IF(AC100=0," ",RANK(AC100,AC$8:AC$107,1))</f>
        <v>6</v>
      </c>
      <c r="AI100" s="6">
        <v>81</v>
      </c>
      <c r="AJ100" s="7">
        <v>28.76</v>
      </c>
      <c r="AK100" s="13">
        <f t="shared" si="73"/>
        <v>2.8164116828929067</v>
      </c>
      <c r="AL100" s="12">
        <f t="shared" si="44"/>
        <v>4</v>
      </c>
      <c r="AM100" s="12">
        <f t="shared" si="74"/>
        <v>4</v>
      </c>
      <c r="AN100" s="12">
        <f t="shared" si="75"/>
        <v>5</v>
      </c>
      <c r="AO100" s="12" t="str">
        <f t="shared" si="76"/>
        <v xml:space="preserve"> </v>
      </c>
      <c r="AP100" s="12">
        <f t="shared" si="77"/>
        <v>5</v>
      </c>
      <c r="AQ100" s="12">
        <f t="shared" si="45"/>
        <v>5</v>
      </c>
      <c r="AR100" s="23">
        <f>SUM(AQ100:AQ103)</f>
        <v>111</v>
      </c>
      <c r="AS100" s="23">
        <f>IF(AP100=" "," ",AP100)</f>
        <v>5</v>
      </c>
      <c r="AT100" s="23" t="str">
        <f>IF(AP101=" "," ",AP101)</f>
        <v>46</v>
      </c>
      <c r="AU100" s="23" t="e">
        <f>IF(#REF!=" "," ",#REF!)</f>
        <v>#REF!</v>
      </c>
      <c r="AV100" s="23">
        <f>IF(AP103=" "," ",AP103)</f>
        <v>47</v>
      </c>
      <c r="AW100" s="23">
        <f>IF(AR100=0," ",RANK(AR100,AR$8:AR$107,1))</f>
        <v>8</v>
      </c>
      <c r="AX100" s="14">
        <f t="shared" si="78"/>
        <v>407.81641168289292</v>
      </c>
      <c r="AY100" s="12">
        <f t="shared" si="46"/>
        <v>27</v>
      </c>
      <c r="AZ100" s="24">
        <f>N100+AC100+AR100</f>
        <v>370</v>
      </c>
      <c r="BA100" s="23">
        <f>IF(AZ100=0,0,RANK(AZ100,AZ$8:AZ$107,1))</f>
        <v>10</v>
      </c>
      <c r="BB100" s="4"/>
    </row>
    <row r="101" spans="1:54" ht="15.75" customHeight="1" x14ac:dyDescent="0.2">
      <c r="A101" s="25"/>
      <c r="B101" s="17" t="s">
        <v>77</v>
      </c>
      <c r="C101" s="18"/>
      <c r="D101" s="6">
        <v>71</v>
      </c>
      <c r="E101" s="6">
        <v>66</v>
      </c>
      <c r="F101" s="6">
        <v>56</v>
      </c>
      <c r="G101" s="11">
        <f t="shared" si="63"/>
        <v>193</v>
      </c>
      <c r="H101" s="12">
        <f t="shared" si="40"/>
        <v>48</v>
      </c>
      <c r="I101" s="12">
        <f t="shared" si="64"/>
        <v>48</v>
      </c>
      <c r="J101" s="12">
        <f t="shared" si="65"/>
        <v>49</v>
      </c>
      <c r="K101" s="12" t="str">
        <f t="shared" si="66"/>
        <v xml:space="preserve"> </v>
      </c>
      <c r="L101" s="12">
        <f t="shared" si="67"/>
        <v>49</v>
      </c>
      <c r="M101" s="12">
        <f t="shared" si="41"/>
        <v>49</v>
      </c>
      <c r="N101" s="23"/>
      <c r="O101" s="23"/>
      <c r="P101" s="23"/>
      <c r="Q101" s="23"/>
      <c r="R101" s="23"/>
      <c r="S101" s="23"/>
      <c r="T101" s="6">
        <v>11</v>
      </c>
      <c r="U101" s="6">
        <v>28</v>
      </c>
      <c r="V101" s="11">
        <f t="shared" si="68"/>
        <v>39</v>
      </c>
      <c r="W101" s="12">
        <f t="shared" si="42"/>
        <v>52</v>
      </c>
      <c r="X101" s="12">
        <f t="shared" si="69"/>
        <v>52</v>
      </c>
      <c r="Y101" s="12">
        <f t="shared" si="70"/>
        <v>53</v>
      </c>
      <c r="Z101" s="12" t="str">
        <f t="shared" si="71"/>
        <v xml:space="preserve"> </v>
      </c>
      <c r="AA101" s="12">
        <f t="shared" si="72"/>
        <v>53</v>
      </c>
      <c r="AB101" s="12">
        <f t="shared" si="43"/>
        <v>53</v>
      </c>
      <c r="AC101" s="23"/>
      <c r="AD101" s="23"/>
      <c r="AE101" s="23"/>
      <c r="AF101" s="23"/>
      <c r="AG101" s="23"/>
      <c r="AH101" s="23"/>
      <c r="AI101" s="6">
        <v>0</v>
      </c>
      <c r="AJ101" s="7">
        <v>82.67</v>
      </c>
      <c r="AK101" s="13">
        <f t="shared" si="73"/>
        <v>0</v>
      </c>
      <c r="AL101" s="12" t="str">
        <f t="shared" si="44"/>
        <v xml:space="preserve"> </v>
      </c>
      <c r="AM101" s="12" t="str">
        <f t="shared" si="74"/>
        <v xml:space="preserve"> </v>
      </c>
      <c r="AN101" s="12" t="str">
        <f t="shared" si="75"/>
        <v xml:space="preserve"> </v>
      </c>
      <c r="AO101" s="12" t="str">
        <f t="shared" si="76"/>
        <v>46</v>
      </c>
      <c r="AP101" s="12" t="str">
        <f t="shared" si="77"/>
        <v>46</v>
      </c>
      <c r="AQ101" s="12">
        <f t="shared" si="45"/>
        <v>47</v>
      </c>
      <c r="AR101" s="23"/>
      <c r="AS101" s="23"/>
      <c r="AT101" s="23"/>
      <c r="AU101" s="23"/>
      <c r="AV101" s="23"/>
      <c r="AW101" s="23"/>
      <c r="AX101" s="14">
        <f t="shared" si="78"/>
        <v>232</v>
      </c>
      <c r="AY101" s="12">
        <f t="shared" si="46"/>
        <v>51</v>
      </c>
      <c r="AZ101" s="24"/>
      <c r="BA101" s="23"/>
      <c r="BB101" s="4"/>
    </row>
    <row r="102" spans="1:54" ht="15.75" customHeight="1" x14ac:dyDescent="0.2">
      <c r="A102" s="25"/>
      <c r="B102" s="19" t="s">
        <v>78</v>
      </c>
      <c r="C102" s="20"/>
      <c r="D102" s="6">
        <v>82</v>
      </c>
      <c r="E102" s="6">
        <v>79</v>
      </c>
      <c r="F102" s="6">
        <v>65</v>
      </c>
      <c r="G102" s="11">
        <f t="shared" si="63"/>
        <v>226</v>
      </c>
      <c r="H102" s="12">
        <f t="shared" si="40"/>
        <v>41</v>
      </c>
      <c r="I102" s="12">
        <f t="shared" si="64"/>
        <v>41</v>
      </c>
      <c r="J102" s="12">
        <f t="shared" si="65"/>
        <v>42</v>
      </c>
      <c r="K102" s="12" t="str">
        <f t="shared" si="66"/>
        <v xml:space="preserve"> </v>
      </c>
      <c r="L102" s="12">
        <f t="shared" si="67"/>
        <v>42</v>
      </c>
      <c r="M102" s="12">
        <f t="shared" si="41"/>
        <v>42</v>
      </c>
      <c r="N102" s="23"/>
      <c r="O102" s="23"/>
      <c r="P102" s="23"/>
      <c r="Q102" s="23"/>
      <c r="R102" s="23"/>
      <c r="S102" s="23"/>
      <c r="T102" s="6">
        <v>75</v>
      </c>
      <c r="U102" s="6">
        <v>70</v>
      </c>
      <c r="V102" s="11">
        <f t="shared" si="68"/>
        <v>145</v>
      </c>
      <c r="W102" s="12">
        <f t="shared" si="42"/>
        <v>35</v>
      </c>
      <c r="X102" s="12">
        <f t="shared" si="69"/>
        <v>35</v>
      </c>
      <c r="Y102" s="12">
        <f t="shared" si="70"/>
        <v>36</v>
      </c>
      <c r="Z102" s="12" t="str">
        <f t="shared" si="71"/>
        <v xml:space="preserve"> </v>
      </c>
      <c r="AA102" s="12">
        <f t="shared" si="72"/>
        <v>36</v>
      </c>
      <c r="AB102" s="12">
        <f t="shared" si="43"/>
        <v>36</v>
      </c>
      <c r="AC102" s="23"/>
      <c r="AD102" s="23"/>
      <c r="AE102" s="23"/>
      <c r="AF102" s="23"/>
      <c r="AG102" s="23"/>
      <c r="AH102" s="23"/>
      <c r="AI102" s="6">
        <v>94</v>
      </c>
      <c r="AJ102" s="7">
        <v>39.9</v>
      </c>
      <c r="AK102" s="13">
        <f t="shared" si="73"/>
        <v>2.355889724310777</v>
      </c>
      <c r="AL102" s="12">
        <f t="shared" si="44"/>
        <v>11</v>
      </c>
      <c r="AM102" s="12">
        <f t="shared" si="74"/>
        <v>11</v>
      </c>
      <c r="AN102" s="12">
        <f t="shared" si="75"/>
        <v>12</v>
      </c>
      <c r="AO102" s="12" t="str">
        <f t="shared" si="76"/>
        <v xml:space="preserve"> </v>
      </c>
      <c r="AP102" s="12">
        <f t="shared" si="77"/>
        <v>12</v>
      </c>
      <c r="AQ102" s="12">
        <f t="shared" si="45"/>
        <v>12</v>
      </c>
      <c r="AR102" s="23"/>
      <c r="AS102" s="23"/>
      <c r="AT102" s="23"/>
      <c r="AU102" s="23"/>
      <c r="AV102" s="23"/>
      <c r="AW102" s="23"/>
      <c r="AX102" s="14">
        <f t="shared" si="78"/>
        <v>373.35588972431077</v>
      </c>
      <c r="AY102" s="12">
        <f t="shared" si="46"/>
        <v>39</v>
      </c>
      <c r="AZ102" s="24"/>
      <c r="BA102" s="23"/>
      <c r="BB102" s="4"/>
    </row>
    <row r="103" spans="1:54" ht="15.75" customHeight="1" x14ac:dyDescent="0.2">
      <c r="A103" s="25"/>
      <c r="B103" s="19" t="s">
        <v>79</v>
      </c>
      <c r="C103" s="20"/>
      <c r="D103" s="6">
        <v>93</v>
      </c>
      <c r="E103" s="6">
        <v>93</v>
      </c>
      <c r="F103" s="6">
        <v>82</v>
      </c>
      <c r="G103" s="11">
        <f t="shared" si="63"/>
        <v>268</v>
      </c>
      <c r="H103" s="12">
        <f t="shared" si="40"/>
        <v>12</v>
      </c>
      <c r="I103" s="12">
        <f t="shared" si="64"/>
        <v>12</v>
      </c>
      <c r="J103" s="12">
        <f t="shared" si="65"/>
        <v>13</v>
      </c>
      <c r="K103" s="12" t="str">
        <f t="shared" si="66"/>
        <v xml:space="preserve"> </v>
      </c>
      <c r="L103" s="12">
        <f t="shared" si="67"/>
        <v>13</v>
      </c>
      <c r="M103" s="12">
        <f t="shared" si="41"/>
        <v>13</v>
      </c>
      <c r="N103" s="23"/>
      <c r="O103" s="23"/>
      <c r="P103" s="23"/>
      <c r="Q103" s="23"/>
      <c r="R103" s="23"/>
      <c r="S103" s="23"/>
      <c r="T103" s="6">
        <v>89</v>
      </c>
      <c r="U103" s="6">
        <v>82</v>
      </c>
      <c r="V103" s="11">
        <f t="shared" si="68"/>
        <v>171</v>
      </c>
      <c r="W103" s="12">
        <f t="shared" si="42"/>
        <v>11</v>
      </c>
      <c r="X103" s="12">
        <f t="shared" si="69"/>
        <v>11</v>
      </c>
      <c r="Y103" s="12">
        <f t="shared" si="70"/>
        <v>12</v>
      </c>
      <c r="Z103" s="12" t="str">
        <f t="shared" si="71"/>
        <v xml:space="preserve"> </v>
      </c>
      <c r="AA103" s="12">
        <f t="shared" si="72"/>
        <v>12</v>
      </c>
      <c r="AB103" s="12">
        <f t="shared" si="43"/>
        <v>12</v>
      </c>
      <c r="AC103" s="23"/>
      <c r="AD103" s="23"/>
      <c r="AE103" s="23"/>
      <c r="AF103" s="23"/>
      <c r="AG103" s="23"/>
      <c r="AH103" s="23"/>
      <c r="AI103" s="6">
        <v>9</v>
      </c>
      <c r="AJ103" s="7">
        <v>36.590000000000003</v>
      </c>
      <c r="AK103" s="13">
        <f t="shared" si="73"/>
        <v>0.24596884394643342</v>
      </c>
      <c r="AL103" s="12">
        <f t="shared" si="44"/>
        <v>46</v>
      </c>
      <c r="AM103" s="12">
        <f t="shared" si="74"/>
        <v>46</v>
      </c>
      <c r="AN103" s="12">
        <f t="shared" si="75"/>
        <v>47</v>
      </c>
      <c r="AO103" s="12" t="str">
        <f t="shared" si="76"/>
        <v xml:space="preserve"> </v>
      </c>
      <c r="AP103" s="12">
        <f t="shared" si="77"/>
        <v>47</v>
      </c>
      <c r="AQ103" s="12">
        <f t="shared" si="45"/>
        <v>47</v>
      </c>
      <c r="AR103" s="23"/>
      <c r="AS103" s="23"/>
      <c r="AT103" s="23"/>
      <c r="AU103" s="23"/>
      <c r="AV103" s="23"/>
      <c r="AW103" s="23"/>
      <c r="AX103" s="14">
        <f t="shared" si="78"/>
        <v>439.24596884394646</v>
      </c>
      <c r="AY103" s="12">
        <f t="shared" si="46"/>
        <v>12</v>
      </c>
      <c r="AZ103" s="24"/>
      <c r="BA103" s="23"/>
      <c r="BB103" s="4"/>
    </row>
    <row r="104" spans="1:54" ht="15.75" customHeight="1" x14ac:dyDescent="0.2">
      <c r="A104" s="25" t="s">
        <v>58</v>
      </c>
      <c r="B104" s="17" t="s">
        <v>84</v>
      </c>
      <c r="C104" s="18"/>
      <c r="D104" s="6">
        <v>83</v>
      </c>
      <c r="E104" s="6">
        <v>80</v>
      </c>
      <c r="F104" s="6">
        <v>43</v>
      </c>
      <c r="G104" s="11">
        <f t="shared" si="63"/>
        <v>206</v>
      </c>
      <c r="H104" s="12">
        <f>IF(G104=0," ",RANK(G104,G$8:G$107,0))</f>
        <v>46</v>
      </c>
      <c r="I104" s="12">
        <f t="shared" si="64"/>
        <v>46</v>
      </c>
      <c r="J104" s="12">
        <f t="shared" si="65"/>
        <v>47</v>
      </c>
      <c r="K104" s="12" t="str">
        <f t="shared" si="66"/>
        <v xml:space="preserve"> </v>
      </c>
      <c r="L104" s="12">
        <f t="shared" si="67"/>
        <v>47</v>
      </c>
      <c r="M104" s="12">
        <f t="shared" si="41"/>
        <v>47</v>
      </c>
      <c r="N104" s="23">
        <f>SUM(M104:M107)</f>
        <v>177</v>
      </c>
      <c r="O104" s="23">
        <f>IF(L104=" "," ",L104)</f>
        <v>47</v>
      </c>
      <c r="P104" s="23">
        <f>IF(L105=" "," ",L105)</f>
        <v>44</v>
      </c>
      <c r="Q104" s="23" t="e">
        <f>IF(#REF!=" "," ",#REF!)</f>
        <v>#REF!</v>
      </c>
      <c r="R104" s="23">
        <f>IF(L107=" "," ",L107)</f>
        <v>34</v>
      </c>
      <c r="S104" s="23">
        <f>IF(N104=0," ",RANK(N104,N$8:N$107,1))</f>
        <v>12</v>
      </c>
      <c r="T104" s="6">
        <v>70</v>
      </c>
      <c r="U104" s="6">
        <v>64</v>
      </c>
      <c r="V104" s="11">
        <f t="shared" si="68"/>
        <v>134</v>
      </c>
      <c r="W104" s="12">
        <f>IF(V104=0," ",RANK(V104,V$8:V$107,0))</f>
        <v>44</v>
      </c>
      <c r="X104" s="12">
        <f t="shared" si="69"/>
        <v>44</v>
      </c>
      <c r="Y104" s="12">
        <f t="shared" si="70"/>
        <v>45</v>
      </c>
      <c r="Z104" s="12" t="str">
        <f t="shared" si="71"/>
        <v xml:space="preserve"> </v>
      </c>
      <c r="AA104" s="12">
        <f t="shared" si="72"/>
        <v>45</v>
      </c>
      <c r="AB104" s="12">
        <f t="shared" si="43"/>
        <v>45</v>
      </c>
      <c r="AC104" s="23">
        <f>SUM(AB104:AB107)</f>
        <v>178</v>
      </c>
      <c r="AD104" s="23">
        <f>IF(AA104=" "," ",AA104)</f>
        <v>45</v>
      </c>
      <c r="AE104" s="23">
        <f>IF(AA105=" "," ",AA105)</f>
        <v>31</v>
      </c>
      <c r="AF104" s="23" t="e">
        <f>IF(#REF!=" "," ",#REF!)</f>
        <v>#REF!</v>
      </c>
      <c r="AG104" s="23">
        <f>IF(AA107=" "," ",AA107)</f>
        <v>50</v>
      </c>
      <c r="AH104" s="23">
        <f>IF(AC104=0," ",RANK(AC104,AC$8:AC$107,1))</f>
        <v>13</v>
      </c>
      <c r="AI104" s="6">
        <v>88</v>
      </c>
      <c r="AJ104" s="7">
        <v>63.49</v>
      </c>
      <c r="AK104" s="13">
        <f t="shared" si="73"/>
        <v>1.3860450464640099</v>
      </c>
      <c r="AL104" s="12">
        <f>IF(AK104=0," ",RANK(AK104,AK$8:AK$107,0))</f>
        <v>28</v>
      </c>
      <c r="AM104" s="12">
        <f t="shared" si="74"/>
        <v>28</v>
      </c>
      <c r="AN104" s="12">
        <f t="shared" si="75"/>
        <v>29</v>
      </c>
      <c r="AO104" s="12" t="str">
        <f t="shared" si="76"/>
        <v xml:space="preserve"> </v>
      </c>
      <c r="AP104" s="12">
        <f t="shared" si="77"/>
        <v>29</v>
      </c>
      <c r="AQ104" s="12">
        <f t="shared" si="45"/>
        <v>29</v>
      </c>
      <c r="AR104" s="23">
        <f>SUM(AQ104:AQ107)</f>
        <v>135</v>
      </c>
      <c r="AS104" s="23">
        <f>IF(AP104=" "," ",AP104)</f>
        <v>29</v>
      </c>
      <c r="AT104" s="23">
        <f>IF(AP105=" "," ",AP105)</f>
        <v>32</v>
      </c>
      <c r="AU104" s="23" t="e">
        <f>IF(#REF!=" "," ",#REF!)</f>
        <v>#REF!</v>
      </c>
      <c r="AV104" s="23">
        <f>IF(AP107=" "," ",AP107)</f>
        <v>27</v>
      </c>
      <c r="AW104" s="23">
        <f>IF(AR104=0," ",RANK(AR104,AR$8:AR$107,1))</f>
        <v>11</v>
      </c>
      <c r="AX104" s="14">
        <f t="shared" si="78"/>
        <v>341.38604504646401</v>
      </c>
      <c r="AY104" s="12">
        <f>IF(AX104=0," ",RANK(AX104,AX$8:AX$107,0))</f>
        <v>46</v>
      </c>
      <c r="AZ104" s="24">
        <f>N104+AC104+AR104</f>
        <v>490</v>
      </c>
      <c r="BA104" s="23">
        <f>IF(AZ104=0,0,RANK(AZ104,AZ$8:AZ$107,1))</f>
        <v>13</v>
      </c>
      <c r="BB104" s="4"/>
    </row>
    <row r="105" spans="1:54" ht="15.75" customHeight="1" x14ac:dyDescent="0.2">
      <c r="A105" s="25"/>
      <c r="B105" s="17" t="s">
        <v>85</v>
      </c>
      <c r="C105" s="18"/>
      <c r="D105" s="6">
        <v>80</v>
      </c>
      <c r="E105" s="6">
        <v>77</v>
      </c>
      <c r="F105" s="6">
        <v>55</v>
      </c>
      <c r="G105" s="11">
        <f t="shared" si="63"/>
        <v>212</v>
      </c>
      <c r="H105" s="12">
        <f>IF(G105=0," ",RANK(G105,G$8:G$107,0))</f>
        <v>43</v>
      </c>
      <c r="I105" s="12">
        <f t="shared" si="64"/>
        <v>43</v>
      </c>
      <c r="J105" s="12">
        <f t="shared" si="65"/>
        <v>44</v>
      </c>
      <c r="K105" s="12" t="str">
        <f t="shared" si="66"/>
        <v xml:space="preserve"> </v>
      </c>
      <c r="L105" s="12">
        <f t="shared" si="67"/>
        <v>44</v>
      </c>
      <c r="M105" s="12">
        <f t="shared" si="41"/>
        <v>44</v>
      </c>
      <c r="N105" s="23"/>
      <c r="O105" s="23"/>
      <c r="P105" s="23"/>
      <c r="Q105" s="23"/>
      <c r="R105" s="23"/>
      <c r="S105" s="23"/>
      <c r="T105" s="6">
        <v>66</v>
      </c>
      <c r="U105" s="6">
        <v>83</v>
      </c>
      <c r="V105" s="11">
        <f t="shared" si="68"/>
        <v>149</v>
      </c>
      <c r="W105" s="12">
        <f>IF(V105=0," ",RANK(V105,V$8:V$107,0))</f>
        <v>30</v>
      </c>
      <c r="X105" s="12">
        <f t="shared" si="69"/>
        <v>30</v>
      </c>
      <c r="Y105" s="12">
        <f t="shared" si="70"/>
        <v>31</v>
      </c>
      <c r="Z105" s="12" t="str">
        <f t="shared" si="71"/>
        <v xml:space="preserve"> </v>
      </c>
      <c r="AA105" s="12">
        <f t="shared" si="72"/>
        <v>31</v>
      </c>
      <c r="AB105" s="12">
        <f t="shared" si="43"/>
        <v>31</v>
      </c>
      <c r="AC105" s="23"/>
      <c r="AD105" s="23"/>
      <c r="AE105" s="23"/>
      <c r="AF105" s="23"/>
      <c r="AG105" s="23"/>
      <c r="AH105" s="23"/>
      <c r="AI105" s="6">
        <v>90</v>
      </c>
      <c r="AJ105" s="7">
        <v>71.430000000000007</v>
      </c>
      <c r="AK105" s="13">
        <f t="shared" si="73"/>
        <v>1.2599748005039897</v>
      </c>
      <c r="AL105" s="12">
        <f>IF(AK105=0," ",RANK(AK105,AK$8:AK$107,0))</f>
        <v>31</v>
      </c>
      <c r="AM105" s="12">
        <f t="shared" si="74"/>
        <v>31</v>
      </c>
      <c r="AN105" s="12">
        <f t="shared" si="75"/>
        <v>32</v>
      </c>
      <c r="AO105" s="12" t="str">
        <f t="shared" si="76"/>
        <v xml:space="preserve"> </v>
      </c>
      <c r="AP105" s="12">
        <f t="shared" si="77"/>
        <v>32</v>
      </c>
      <c r="AQ105" s="12">
        <f t="shared" si="45"/>
        <v>32</v>
      </c>
      <c r="AR105" s="23"/>
      <c r="AS105" s="23"/>
      <c r="AT105" s="23"/>
      <c r="AU105" s="23"/>
      <c r="AV105" s="23"/>
      <c r="AW105" s="23"/>
      <c r="AX105" s="14">
        <f t="shared" si="78"/>
        <v>362.25997480050398</v>
      </c>
      <c r="AY105" s="12">
        <f>IF(AX105=0," ",RANK(AX105,AX$8:AX$107,0))</f>
        <v>42</v>
      </c>
      <c r="AZ105" s="24"/>
      <c r="BA105" s="23"/>
      <c r="BB105" s="4"/>
    </row>
    <row r="106" spans="1:54" ht="15.75" customHeight="1" x14ac:dyDescent="0.2">
      <c r="A106" s="25"/>
      <c r="B106" s="19" t="s">
        <v>87</v>
      </c>
      <c r="C106" s="20"/>
      <c r="D106" s="6">
        <v>55</v>
      </c>
      <c r="E106" s="6">
        <v>48</v>
      </c>
      <c r="F106" s="6">
        <v>39</v>
      </c>
      <c r="G106" s="11">
        <f t="shared" si="63"/>
        <v>142</v>
      </c>
      <c r="H106" s="12">
        <f>IF(G106=0," ",RANK(G106,G$8:G$107,0))</f>
        <v>51</v>
      </c>
      <c r="I106" s="12">
        <f t="shared" si="64"/>
        <v>51</v>
      </c>
      <c r="J106" s="12">
        <f t="shared" si="65"/>
        <v>52</v>
      </c>
      <c r="K106" s="12" t="str">
        <f t="shared" si="66"/>
        <v xml:space="preserve"> </v>
      </c>
      <c r="L106" s="12">
        <f t="shared" si="67"/>
        <v>52</v>
      </c>
      <c r="M106" s="12">
        <f t="shared" si="41"/>
        <v>52</v>
      </c>
      <c r="N106" s="23"/>
      <c r="O106" s="23"/>
      <c r="P106" s="23"/>
      <c r="Q106" s="23"/>
      <c r="R106" s="23"/>
      <c r="S106" s="23"/>
      <c r="T106" s="6">
        <v>46</v>
      </c>
      <c r="U106" s="6">
        <v>54</v>
      </c>
      <c r="V106" s="11">
        <f t="shared" si="68"/>
        <v>100</v>
      </c>
      <c r="W106" s="12">
        <f>IF(V106=0," ",RANK(V106,V$8:V$107,0))</f>
        <v>51</v>
      </c>
      <c r="X106" s="12">
        <f t="shared" si="69"/>
        <v>51</v>
      </c>
      <c r="Y106" s="12">
        <f t="shared" si="70"/>
        <v>52</v>
      </c>
      <c r="Z106" s="12" t="str">
        <f t="shared" si="71"/>
        <v xml:space="preserve"> </v>
      </c>
      <c r="AA106" s="12">
        <f t="shared" si="72"/>
        <v>52</v>
      </c>
      <c r="AB106" s="12">
        <f t="shared" si="43"/>
        <v>52</v>
      </c>
      <c r="AC106" s="23"/>
      <c r="AD106" s="23"/>
      <c r="AE106" s="23"/>
      <c r="AF106" s="23"/>
      <c r="AG106" s="23"/>
      <c r="AH106" s="23"/>
      <c r="AI106" s="6">
        <v>0</v>
      </c>
      <c r="AJ106" s="7">
        <v>106.77</v>
      </c>
      <c r="AK106" s="13">
        <f t="shared" si="73"/>
        <v>0</v>
      </c>
      <c r="AL106" s="12" t="str">
        <f>IF(AK106=0," ",RANK(AK106,AK$8:AK$107,0))</f>
        <v xml:space="preserve"> </v>
      </c>
      <c r="AM106" s="12" t="str">
        <f t="shared" si="74"/>
        <v xml:space="preserve"> </v>
      </c>
      <c r="AN106" s="12" t="str">
        <f t="shared" si="75"/>
        <v xml:space="preserve"> </v>
      </c>
      <c r="AO106" s="12" t="str">
        <f t="shared" si="76"/>
        <v>46</v>
      </c>
      <c r="AP106" s="12" t="str">
        <f t="shared" si="77"/>
        <v>46</v>
      </c>
      <c r="AQ106" s="12">
        <f t="shared" si="45"/>
        <v>47</v>
      </c>
      <c r="AR106" s="23"/>
      <c r="AS106" s="23"/>
      <c r="AT106" s="23"/>
      <c r="AU106" s="23"/>
      <c r="AV106" s="23"/>
      <c r="AW106" s="23"/>
      <c r="AX106" s="14">
        <f t="shared" si="78"/>
        <v>242</v>
      </c>
      <c r="AY106" s="12">
        <f>IF(AX106=0," ",RANK(AX106,AX$8:AX$107,0))</f>
        <v>50</v>
      </c>
      <c r="AZ106" s="24"/>
      <c r="BA106" s="23"/>
      <c r="BB106" s="4"/>
    </row>
    <row r="107" spans="1:54" ht="15.75" customHeight="1" x14ac:dyDescent="0.2">
      <c r="A107" s="25"/>
      <c r="B107" s="19" t="s">
        <v>88</v>
      </c>
      <c r="C107" s="20"/>
      <c r="D107" s="6">
        <v>90</v>
      </c>
      <c r="E107" s="6">
        <v>91</v>
      </c>
      <c r="F107" s="6">
        <v>64</v>
      </c>
      <c r="G107" s="11">
        <f t="shared" si="63"/>
        <v>245</v>
      </c>
      <c r="H107" s="12">
        <f>IF(G107=0," ",RANK(G107,G$8:G$107,0))</f>
        <v>33</v>
      </c>
      <c r="I107" s="12">
        <f t="shared" si="64"/>
        <v>33</v>
      </c>
      <c r="J107" s="12">
        <f t="shared" si="65"/>
        <v>34</v>
      </c>
      <c r="K107" s="12" t="str">
        <f t="shared" si="66"/>
        <v xml:space="preserve"> </v>
      </c>
      <c r="L107" s="12">
        <f t="shared" si="67"/>
        <v>34</v>
      </c>
      <c r="M107" s="12">
        <f t="shared" si="41"/>
        <v>34</v>
      </c>
      <c r="N107" s="23"/>
      <c r="O107" s="23"/>
      <c r="P107" s="23"/>
      <c r="Q107" s="23"/>
      <c r="R107" s="23"/>
      <c r="S107" s="23"/>
      <c r="T107" s="6">
        <v>63</v>
      </c>
      <c r="U107" s="6">
        <v>56</v>
      </c>
      <c r="V107" s="11">
        <f t="shared" si="68"/>
        <v>119</v>
      </c>
      <c r="W107" s="12">
        <f>IF(V107=0," ",RANK(V107,V$8:V$107,0))</f>
        <v>49</v>
      </c>
      <c r="X107" s="12">
        <f t="shared" si="69"/>
        <v>49</v>
      </c>
      <c r="Y107" s="12">
        <f t="shared" si="70"/>
        <v>50</v>
      </c>
      <c r="Z107" s="12" t="str">
        <f t="shared" si="71"/>
        <v xml:space="preserve"> </v>
      </c>
      <c r="AA107" s="12">
        <f t="shared" si="72"/>
        <v>50</v>
      </c>
      <c r="AB107" s="12">
        <f t="shared" si="43"/>
        <v>50</v>
      </c>
      <c r="AC107" s="23"/>
      <c r="AD107" s="23"/>
      <c r="AE107" s="23"/>
      <c r="AF107" s="23"/>
      <c r="AG107" s="23"/>
      <c r="AH107" s="23"/>
      <c r="AI107" s="6">
        <v>59</v>
      </c>
      <c r="AJ107" s="7">
        <v>39.79</v>
      </c>
      <c r="AK107" s="13">
        <f t="shared" si="73"/>
        <v>1.4827846192510681</v>
      </c>
      <c r="AL107" s="12">
        <f>IF(AK107=0," ",RANK(AK107,AK$8:AK$107,0))</f>
        <v>26</v>
      </c>
      <c r="AM107" s="12">
        <f t="shared" si="74"/>
        <v>26</v>
      </c>
      <c r="AN107" s="12">
        <f t="shared" si="75"/>
        <v>27</v>
      </c>
      <c r="AO107" s="12" t="str">
        <f t="shared" si="76"/>
        <v xml:space="preserve"> </v>
      </c>
      <c r="AP107" s="12">
        <f t="shared" si="77"/>
        <v>27</v>
      </c>
      <c r="AQ107" s="12">
        <f t="shared" si="45"/>
        <v>27</v>
      </c>
      <c r="AR107" s="23"/>
      <c r="AS107" s="23"/>
      <c r="AT107" s="23"/>
      <c r="AU107" s="23"/>
      <c r="AV107" s="23"/>
      <c r="AW107" s="23"/>
      <c r="AX107" s="14">
        <f t="shared" si="78"/>
        <v>365.48278461925105</v>
      </c>
      <c r="AY107" s="12">
        <f>IF(AX107=0," ",RANK(AX107,AX$8:AX$107,0))</f>
        <v>41</v>
      </c>
      <c r="AZ107" s="24"/>
      <c r="BA107" s="23"/>
      <c r="BB107" s="4"/>
    </row>
    <row r="109" spans="1:54" x14ac:dyDescent="0.2">
      <c r="A109" s="31" t="s">
        <v>19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</row>
  </sheetData>
  <mergeCells count="644">
    <mergeCell ref="AZ80:AZ83"/>
    <mergeCell ref="AR80:AR83"/>
    <mergeCell ref="AS80:AS83"/>
    <mergeCell ref="AT80:AT83"/>
    <mergeCell ref="AU80:AU83"/>
    <mergeCell ref="AV80:AV83"/>
    <mergeCell ref="AW80:AW83"/>
    <mergeCell ref="AD80:AD83"/>
    <mergeCell ref="AE80:AE83"/>
    <mergeCell ref="AF80:AF83"/>
    <mergeCell ref="AG80:AG83"/>
    <mergeCell ref="AH80:AH83"/>
    <mergeCell ref="AZ76:AZ79"/>
    <mergeCell ref="BA76:BA79"/>
    <mergeCell ref="A80:A83"/>
    <mergeCell ref="N80:N83"/>
    <mergeCell ref="O80:O83"/>
    <mergeCell ref="P80:P83"/>
    <mergeCell ref="Q80:Q83"/>
    <mergeCell ref="R80:R83"/>
    <mergeCell ref="S80:S83"/>
    <mergeCell ref="AC80:AC83"/>
    <mergeCell ref="AR76:AR79"/>
    <mergeCell ref="AS76:AS79"/>
    <mergeCell ref="AT76:AT79"/>
    <mergeCell ref="AU76:AU79"/>
    <mergeCell ref="AV76:AV79"/>
    <mergeCell ref="AW76:AW79"/>
    <mergeCell ref="AC76:AC79"/>
    <mergeCell ref="AD76:AD79"/>
    <mergeCell ref="AE76:AE79"/>
    <mergeCell ref="AF76:AF79"/>
    <mergeCell ref="AG76:AG79"/>
    <mergeCell ref="AH76:AH79"/>
    <mergeCell ref="B83:C83"/>
    <mergeCell ref="BA80:BA83"/>
    <mergeCell ref="D5:S5"/>
    <mergeCell ref="AI5:AW5"/>
    <mergeCell ref="A76:A79"/>
    <mergeCell ref="N76:N79"/>
    <mergeCell ref="O76:O79"/>
    <mergeCell ref="P76:P79"/>
    <mergeCell ref="Q76:Q79"/>
    <mergeCell ref="R76:R79"/>
    <mergeCell ref="S76:S79"/>
    <mergeCell ref="AH8:AH11"/>
    <mergeCell ref="N8:N11"/>
    <mergeCell ref="AH44:AH47"/>
    <mergeCell ref="AR6:AW6"/>
    <mergeCell ref="B7:C7"/>
    <mergeCell ref="A5:C6"/>
    <mergeCell ref="N6:S6"/>
    <mergeCell ref="AI6:AQ6"/>
    <mergeCell ref="D6:M6"/>
    <mergeCell ref="T6:AB6"/>
    <mergeCell ref="N52:N55"/>
    <mergeCell ref="S8:S11"/>
    <mergeCell ref="N48:N51"/>
    <mergeCell ref="S48:S51"/>
    <mergeCell ref="N40:N43"/>
    <mergeCell ref="S16:S19"/>
    <mergeCell ref="Q8:Q11"/>
    <mergeCell ref="AR44:AR47"/>
    <mergeCell ref="AW8:AW11"/>
    <mergeCell ref="AR64:AR67"/>
    <mergeCell ref="AW64:AW67"/>
    <mergeCell ref="AR28:AR31"/>
    <mergeCell ref="AW16:AW19"/>
    <mergeCell ref="AV28:AV31"/>
    <mergeCell ref="AR12:AR15"/>
    <mergeCell ref="AW12:AW15"/>
    <mergeCell ref="AW40:AW43"/>
    <mergeCell ref="AS28:AS31"/>
    <mergeCell ref="AT28:AT31"/>
    <mergeCell ref="AU28:AU31"/>
    <mergeCell ref="AR20:AR23"/>
    <mergeCell ref="AW20:AW23"/>
    <mergeCell ref="AR48:AR51"/>
    <mergeCell ref="AW36:AW39"/>
    <mergeCell ref="AU32:AU35"/>
    <mergeCell ref="AV32:AV35"/>
    <mergeCell ref="AW32:AW35"/>
    <mergeCell ref="AC12:AC15"/>
    <mergeCell ref="AC52:AC55"/>
    <mergeCell ref="AC44:AC47"/>
    <mergeCell ref="AH48:AH51"/>
    <mergeCell ref="AG16:AG19"/>
    <mergeCell ref="AH52:AH55"/>
    <mergeCell ref="AH28:AH31"/>
    <mergeCell ref="AD16:AD19"/>
    <mergeCell ref="AC24:AC27"/>
    <mergeCell ref="AD24:AD27"/>
    <mergeCell ref="AR52:AR55"/>
    <mergeCell ref="AR32:AR35"/>
    <mergeCell ref="AC48:AC51"/>
    <mergeCell ref="AF24:AF27"/>
    <mergeCell ref="AW24:AW27"/>
    <mergeCell ref="AE24:AE27"/>
    <mergeCell ref="AT20:AT23"/>
    <mergeCell ref="AU20:AU23"/>
    <mergeCell ref="AV20:AV23"/>
    <mergeCell ref="AT24:AT27"/>
    <mergeCell ref="AU24:AU27"/>
    <mergeCell ref="AV24:AV27"/>
    <mergeCell ref="AH64:AH67"/>
    <mergeCell ref="AR60:AR63"/>
    <mergeCell ref="AH36:AH39"/>
    <mergeCell ref="AR36:AR39"/>
    <mergeCell ref="AR40:AR43"/>
    <mergeCell ref="AD32:AD35"/>
    <mergeCell ref="AH56:AH59"/>
    <mergeCell ref="AE72:AE75"/>
    <mergeCell ref="AF72:AF75"/>
    <mergeCell ref="AR72:AR75"/>
    <mergeCell ref="AF60:AF63"/>
    <mergeCell ref="AH40:AH43"/>
    <mergeCell ref="AH32:AH35"/>
    <mergeCell ref="AE36:AE39"/>
    <mergeCell ref="AF36:AF39"/>
    <mergeCell ref="AG32:AG35"/>
    <mergeCell ref="AW72:AW75"/>
    <mergeCell ref="AW56:AW59"/>
    <mergeCell ref="AG64:AG67"/>
    <mergeCell ref="AG60:AG63"/>
    <mergeCell ref="AS60:AS63"/>
    <mergeCell ref="AC20:AC23"/>
    <mergeCell ref="AG24:AG27"/>
    <mergeCell ref="AH24:AH27"/>
    <mergeCell ref="BA72:BA75"/>
    <mergeCell ref="AC72:AC75"/>
    <mergeCell ref="AH72:AH75"/>
    <mergeCell ref="AZ72:AZ75"/>
    <mergeCell ref="AD64:AD67"/>
    <mergeCell ref="AE64:AE67"/>
    <mergeCell ref="AF64:AF67"/>
    <mergeCell ref="AD72:AD75"/>
    <mergeCell ref="BA64:BA67"/>
    <mergeCell ref="AZ64:AZ67"/>
    <mergeCell ref="AD52:AD55"/>
    <mergeCell ref="AE52:AE55"/>
    <mergeCell ref="AF52:AF55"/>
    <mergeCell ref="AG52:AG55"/>
    <mergeCell ref="AZ52:AZ55"/>
    <mergeCell ref="BA52:BA55"/>
    <mergeCell ref="A72:A75"/>
    <mergeCell ref="N72:N75"/>
    <mergeCell ref="AC60:AC63"/>
    <mergeCell ref="AH60:AH63"/>
    <mergeCell ref="AR56:AR59"/>
    <mergeCell ref="AG72:AG75"/>
    <mergeCell ref="S72:S75"/>
    <mergeCell ref="O72:O75"/>
    <mergeCell ref="P72:P75"/>
    <mergeCell ref="Q72:Q75"/>
    <mergeCell ref="A60:A63"/>
    <mergeCell ref="S64:S67"/>
    <mergeCell ref="A64:A67"/>
    <mergeCell ref="N60:N63"/>
    <mergeCell ref="N64:N67"/>
    <mergeCell ref="S60:S63"/>
    <mergeCell ref="O60:O63"/>
    <mergeCell ref="P60:P63"/>
    <mergeCell ref="Q60:Q63"/>
    <mergeCell ref="R60:R63"/>
    <mergeCell ref="N68:N71"/>
    <mergeCell ref="B68:C68"/>
    <mergeCell ref="B69:C69"/>
    <mergeCell ref="B70:C70"/>
    <mergeCell ref="BA56:BA59"/>
    <mergeCell ref="AZ60:AZ63"/>
    <mergeCell ref="BA60:BA63"/>
    <mergeCell ref="AD56:AD59"/>
    <mergeCell ref="AE56:AE59"/>
    <mergeCell ref="AF56:AF59"/>
    <mergeCell ref="AZ56:AZ59"/>
    <mergeCell ref="AD60:AD63"/>
    <mergeCell ref="AE60:AE63"/>
    <mergeCell ref="AW60:AW63"/>
    <mergeCell ref="AV56:AV59"/>
    <mergeCell ref="AT60:AT63"/>
    <mergeCell ref="AU60:AU63"/>
    <mergeCell ref="AV60:AV63"/>
    <mergeCell ref="A44:A47"/>
    <mergeCell ref="S44:S47"/>
    <mergeCell ref="S56:S59"/>
    <mergeCell ref="AW52:AW55"/>
    <mergeCell ref="AC56:AC59"/>
    <mergeCell ref="N56:N59"/>
    <mergeCell ref="A56:A59"/>
    <mergeCell ref="AW48:AW51"/>
    <mergeCell ref="N44:N47"/>
    <mergeCell ref="O48:O51"/>
    <mergeCell ref="Q48:Q51"/>
    <mergeCell ref="R48:R51"/>
    <mergeCell ref="O44:O47"/>
    <mergeCell ref="P44:P47"/>
    <mergeCell ref="Q44:Q47"/>
    <mergeCell ref="R44:R47"/>
    <mergeCell ref="P48:P51"/>
    <mergeCell ref="AU44:AU47"/>
    <mergeCell ref="AV44:AV47"/>
    <mergeCell ref="AU48:AU51"/>
    <mergeCell ref="AV48:AV51"/>
    <mergeCell ref="AU52:AU55"/>
    <mergeCell ref="AV52:AV55"/>
    <mergeCell ref="AU56:AU59"/>
    <mergeCell ref="BA40:BA43"/>
    <mergeCell ref="BA36:BA39"/>
    <mergeCell ref="AZ28:AZ31"/>
    <mergeCell ref="BA28:BA31"/>
    <mergeCell ref="AZ36:AZ39"/>
    <mergeCell ref="AZ32:AZ35"/>
    <mergeCell ref="BA32:BA35"/>
    <mergeCell ref="AZ40:AZ43"/>
    <mergeCell ref="AZ44:AZ47"/>
    <mergeCell ref="BA44:BA47"/>
    <mergeCell ref="BA48:BA51"/>
    <mergeCell ref="AW44:AW47"/>
    <mergeCell ref="BA12:BA15"/>
    <mergeCell ref="AH12:AH15"/>
    <mergeCell ref="AR16:AR19"/>
    <mergeCell ref="AW28:AW31"/>
    <mergeCell ref="AZ12:AZ15"/>
    <mergeCell ref="AS20:AS23"/>
    <mergeCell ref="N28:N31"/>
    <mergeCell ref="S28:S31"/>
    <mergeCell ref="N12:N15"/>
    <mergeCell ref="S12:S15"/>
    <mergeCell ref="AH20:AH23"/>
    <mergeCell ref="AH16:AH19"/>
    <mergeCell ref="O24:O27"/>
    <mergeCell ref="P24:P27"/>
    <mergeCell ref="Q28:Q31"/>
    <mergeCell ref="R28:R31"/>
    <mergeCell ref="AR24:AR27"/>
    <mergeCell ref="AS24:AS27"/>
    <mergeCell ref="BA24:BA27"/>
    <mergeCell ref="AZ24:AZ27"/>
    <mergeCell ref="AZ48:AZ51"/>
    <mergeCell ref="S24:S27"/>
    <mergeCell ref="BB5:BB7"/>
    <mergeCell ref="AX6:AY6"/>
    <mergeCell ref="AZ6:BA6"/>
    <mergeCell ref="AX5:BA5"/>
    <mergeCell ref="AD8:AD11"/>
    <mergeCell ref="AE8:AE11"/>
    <mergeCell ref="AF8:AF11"/>
    <mergeCell ref="AR8:AR11"/>
    <mergeCell ref="AG8:AG11"/>
    <mergeCell ref="T5:AH5"/>
    <mergeCell ref="AU8:AU11"/>
    <mergeCell ref="AV8:AV11"/>
    <mergeCell ref="BA8:BA11"/>
    <mergeCell ref="AC8:AC11"/>
    <mergeCell ref="AC6:AH6"/>
    <mergeCell ref="A3:D3"/>
    <mergeCell ref="AJ3:BA3"/>
    <mergeCell ref="A109:AY109"/>
    <mergeCell ref="A32:A35"/>
    <mergeCell ref="A36:A39"/>
    <mergeCell ref="A12:A15"/>
    <mergeCell ref="A40:A43"/>
    <mergeCell ref="A28:A31"/>
    <mergeCell ref="R92:R95"/>
    <mergeCell ref="A52:A55"/>
    <mergeCell ref="A48:A51"/>
    <mergeCell ref="N32:N35"/>
    <mergeCell ref="N16:N19"/>
    <mergeCell ref="S32:S35"/>
    <mergeCell ref="N36:N39"/>
    <mergeCell ref="S36:S39"/>
    <mergeCell ref="A20:A23"/>
    <mergeCell ref="N20:N23"/>
    <mergeCell ref="A24:A27"/>
    <mergeCell ref="N24:N27"/>
    <mergeCell ref="AZ16:AZ19"/>
    <mergeCell ref="BA16:BA19"/>
    <mergeCell ref="AZ20:AZ23"/>
    <mergeCell ref="BA20:BA23"/>
    <mergeCell ref="A8:A11"/>
    <mergeCell ref="AC36:AC39"/>
    <mergeCell ref="A16:A19"/>
    <mergeCell ref="AC16:AC19"/>
    <mergeCell ref="O16:O19"/>
    <mergeCell ref="P16:P19"/>
    <mergeCell ref="AC28:AC31"/>
    <mergeCell ref="O8:O11"/>
    <mergeCell ref="P8:P11"/>
    <mergeCell ref="AC32:AC35"/>
    <mergeCell ref="Q24:Q27"/>
    <mergeCell ref="P28:P31"/>
    <mergeCell ref="R16:R19"/>
    <mergeCell ref="S20:S23"/>
    <mergeCell ref="O32:O35"/>
    <mergeCell ref="P32:P35"/>
    <mergeCell ref="Q32:Q35"/>
    <mergeCell ref="R32:R35"/>
    <mergeCell ref="R8:R11"/>
    <mergeCell ref="O12:O15"/>
    <mergeCell ref="P12:P15"/>
    <mergeCell ref="Q12:Q15"/>
    <mergeCell ref="R12:R15"/>
    <mergeCell ref="Q16:Q19"/>
    <mergeCell ref="O28:O31"/>
    <mergeCell ref="O40:O43"/>
    <mergeCell ref="P40:P43"/>
    <mergeCell ref="Q40:Q43"/>
    <mergeCell ref="R40:R43"/>
    <mergeCell ref="O20:O23"/>
    <mergeCell ref="P20:P23"/>
    <mergeCell ref="Q20:Q23"/>
    <mergeCell ref="R20:R23"/>
    <mergeCell ref="R24:R27"/>
    <mergeCell ref="O36:O39"/>
    <mergeCell ref="P36:P39"/>
    <mergeCell ref="Q36:Q39"/>
    <mergeCell ref="R36:R39"/>
    <mergeCell ref="P64:P67"/>
    <mergeCell ref="Q64:Q67"/>
    <mergeCell ref="R64:R67"/>
    <mergeCell ref="P56:P59"/>
    <mergeCell ref="Q56:Q59"/>
    <mergeCell ref="AF32:AF35"/>
    <mergeCell ref="R100:R103"/>
    <mergeCell ref="O52:O55"/>
    <mergeCell ref="P52:P55"/>
    <mergeCell ref="Q52:Q55"/>
    <mergeCell ref="R52:R55"/>
    <mergeCell ref="O56:O59"/>
    <mergeCell ref="O64:O67"/>
    <mergeCell ref="R56:R59"/>
    <mergeCell ref="R72:R75"/>
    <mergeCell ref="O68:O71"/>
    <mergeCell ref="P68:P71"/>
    <mergeCell ref="Q68:Q71"/>
    <mergeCell ref="R68:R71"/>
    <mergeCell ref="AC64:AC67"/>
    <mergeCell ref="AC40:AC43"/>
    <mergeCell ref="S52:S55"/>
    <mergeCell ref="S40:S43"/>
    <mergeCell ref="AD12:AD15"/>
    <mergeCell ref="AE12:AE15"/>
    <mergeCell ref="AF12:AF15"/>
    <mergeCell ref="AG12:AG15"/>
    <mergeCell ref="AD28:AD31"/>
    <mergeCell ref="AE28:AE31"/>
    <mergeCell ref="AF28:AF31"/>
    <mergeCell ref="AG28:AG31"/>
    <mergeCell ref="AG20:AG23"/>
    <mergeCell ref="AE16:AE19"/>
    <mergeCell ref="AF16:AF19"/>
    <mergeCell ref="AD20:AD23"/>
    <mergeCell ref="AE20:AE23"/>
    <mergeCell ref="AF20:AF23"/>
    <mergeCell ref="AS32:AS35"/>
    <mergeCell ref="AT32:AT35"/>
    <mergeCell ref="AG36:AG39"/>
    <mergeCell ref="AS36:AS39"/>
    <mergeCell ref="AT36:AT39"/>
    <mergeCell ref="AG56:AG59"/>
    <mergeCell ref="AD40:AD43"/>
    <mergeCell ref="AE40:AE43"/>
    <mergeCell ref="AF40:AF43"/>
    <mergeCell ref="AG40:AG43"/>
    <mergeCell ref="AD44:AD47"/>
    <mergeCell ref="AE44:AE47"/>
    <mergeCell ref="AF44:AF47"/>
    <mergeCell ref="AG44:AG47"/>
    <mergeCell ref="AT44:AT47"/>
    <mergeCell ref="AS48:AS51"/>
    <mergeCell ref="AT48:AT51"/>
    <mergeCell ref="AS52:AS55"/>
    <mergeCell ref="AT52:AT55"/>
    <mergeCell ref="AS56:AS59"/>
    <mergeCell ref="AT56:AT59"/>
    <mergeCell ref="AS12:AS15"/>
    <mergeCell ref="AT12:AT15"/>
    <mergeCell ref="AD36:AD39"/>
    <mergeCell ref="AD48:AD51"/>
    <mergeCell ref="AE48:AE51"/>
    <mergeCell ref="AF48:AF51"/>
    <mergeCell ref="AG48:AG51"/>
    <mergeCell ref="AE32:AE35"/>
    <mergeCell ref="AZ8:AZ11"/>
    <mergeCell ref="AU12:AU15"/>
    <mergeCell ref="AV12:AV15"/>
    <mergeCell ref="AS16:AS19"/>
    <mergeCell ref="AT16:AT19"/>
    <mergeCell ref="AU16:AU19"/>
    <mergeCell ref="AV16:AV19"/>
    <mergeCell ref="AS8:AS11"/>
    <mergeCell ref="AT8:AT11"/>
    <mergeCell ref="AU36:AU39"/>
    <mergeCell ref="AV36:AV39"/>
    <mergeCell ref="AS40:AS43"/>
    <mergeCell ref="AT40:AT43"/>
    <mergeCell ref="AU40:AU43"/>
    <mergeCell ref="AV40:AV43"/>
    <mergeCell ref="AS44:AS47"/>
    <mergeCell ref="AS64:AS67"/>
    <mergeCell ref="AT64:AT67"/>
    <mergeCell ref="AU64:AU67"/>
    <mergeCell ref="AV64:AV67"/>
    <mergeCell ref="AS72:AS75"/>
    <mergeCell ref="AT72:AT75"/>
    <mergeCell ref="AU72:AU75"/>
    <mergeCell ref="AV72:AV75"/>
    <mergeCell ref="AS96:AS99"/>
    <mergeCell ref="AT96:AT99"/>
    <mergeCell ref="AU96:AU99"/>
    <mergeCell ref="AV96:AV99"/>
    <mergeCell ref="AT92:AT95"/>
    <mergeCell ref="AU92:AU95"/>
    <mergeCell ref="AT84:AT87"/>
    <mergeCell ref="AU84:AU87"/>
    <mergeCell ref="AV84:AV87"/>
    <mergeCell ref="AD84:AD87"/>
    <mergeCell ref="AE84:AE87"/>
    <mergeCell ref="AF84:AF87"/>
    <mergeCell ref="AG84:AG87"/>
    <mergeCell ref="AH84:AH87"/>
    <mergeCell ref="AR84:AR87"/>
    <mergeCell ref="AS84:AS87"/>
    <mergeCell ref="A84:A87"/>
    <mergeCell ref="N84:N87"/>
    <mergeCell ref="O84:O87"/>
    <mergeCell ref="P84:P87"/>
    <mergeCell ref="Q84:Q87"/>
    <mergeCell ref="R84:R87"/>
    <mergeCell ref="B84:C84"/>
    <mergeCell ref="B85:C85"/>
    <mergeCell ref="B86:C86"/>
    <mergeCell ref="B87:C87"/>
    <mergeCell ref="BA84:BA87"/>
    <mergeCell ref="A88:A91"/>
    <mergeCell ref="N88:N91"/>
    <mergeCell ref="O88:O91"/>
    <mergeCell ref="P88:P91"/>
    <mergeCell ref="Q88:Q91"/>
    <mergeCell ref="R88:R91"/>
    <mergeCell ref="S88:S91"/>
    <mergeCell ref="AC88:AC91"/>
    <mergeCell ref="AD88:AD91"/>
    <mergeCell ref="AE88:AE91"/>
    <mergeCell ref="AF88:AF91"/>
    <mergeCell ref="AG88:AG91"/>
    <mergeCell ref="AH88:AH91"/>
    <mergeCell ref="AR88:AR91"/>
    <mergeCell ref="AS88:AS91"/>
    <mergeCell ref="AT88:AT91"/>
    <mergeCell ref="AU88:AU91"/>
    <mergeCell ref="AV88:AV91"/>
    <mergeCell ref="AW88:AW91"/>
    <mergeCell ref="AZ88:AZ91"/>
    <mergeCell ref="BA88:BA91"/>
    <mergeCell ref="S84:S87"/>
    <mergeCell ref="AC84:AC87"/>
    <mergeCell ref="BA96:BA99"/>
    <mergeCell ref="A100:A103"/>
    <mergeCell ref="N100:N103"/>
    <mergeCell ref="O100:O103"/>
    <mergeCell ref="P100:P103"/>
    <mergeCell ref="Q100:Q103"/>
    <mergeCell ref="S100:S103"/>
    <mergeCell ref="AC100:AC103"/>
    <mergeCell ref="AD100:AD103"/>
    <mergeCell ref="AE100:AE103"/>
    <mergeCell ref="AF100:AF103"/>
    <mergeCell ref="AG100:AG103"/>
    <mergeCell ref="AH100:AH103"/>
    <mergeCell ref="AR100:AR103"/>
    <mergeCell ref="AS100:AS103"/>
    <mergeCell ref="AT100:AT103"/>
    <mergeCell ref="AU100:AU103"/>
    <mergeCell ref="A96:A99"/>
    <mergeCell ref="N96:N99"/>
    <mergeCell ref="O96:O99"/>
    <mergeCell ref="P96:P99"/>
    <mergeCell ref="Q96:Q99"/>
    <mergeCell ref="R96:R99"/>
    <mergeCell ref="S96:S99"/>
    <mergeCell ref="BA100:BA103"/>
    <mergeCell ref="A1:BA1"/>
    <mergeCell ref="A92:A95"/>
    <mergeCell ref="N92:N95"/>
    <mergeCell ref="O92:O95"/>
    <mergeCell ref="P92:P95"/>
    <mergeCell ref="Q92:Q95"/>
    <mergeCell ref="S92:S95"/>
    <mergeCell ref="AC92:AC95"/>
    <mergeCell ref="AD92:AD95"/>
    <mergeCell ref="AE92:AE95"/>
    <mergeCell ref="AF92:AF95"/>
    <mergeCell ref="AG92:AG95"/>
    <mergeCell ref="AH92:AH95"/>
    <mergeCell ref="AR92:AR95"/>
    <mergeCell ref="AS92:AS95"/>
    <mergeCell ref="AV92:AV95"/>
    <mergeCell ref="AW92:AW95"/>
    <mergeCell ref="AZ92:AZ95"/>
    <mergeCell ref="BA92:BA95"/>
    <mergeCell ref="A68:A71"/>
    <mergeCell ref="AE96:AE99"/>
    <mergeCell ref="AF96:AF99"/>
    <mergeCell ref="AG96:AG99"/>
    <mergeCell ref="BA104:BA107"/>
    <mergeCell ref="AR104:AR107"/>
    <mergeCell ref="AS104:AS107"/>
    <mergeCell ref="AT104:AT107"/>
    <mergeCell ref="AU104:AU107"/>
    <mergeCell ref="AV104:AV107"/>
    <mergeCell ref="AW104:AW107"/>
    <mergeCell ref="A104:A107"/>
    <mergeCell ref="N104:N107"/>
    <mergeCell ref="O104:O107"/>
    <mergeCell ref="P104:P107"/>
    <mergeCell ref="Q104:Q107"/>
    <mergeCell ref="R104:R107"/>
    <mergeCell ref="S104:S107"/>
    <mergeCell ref="AC104:AC107"/>
    <mergeCell ref="AD104:AD107"/>
    <mergeCell ref="B106:C106"/>
    <mergeCell ref="B107:C107"/>
    <mergeCell ref="S68:S71"/>
    <mergeCell ref="AC68:AC71"/>
    <mergeCell ref="AD68:AD71"/>
    <mergeCell ref="AE68:AE71"/>
    <mergeCell ref="AF68:AF71"/>
    <mergeCell ref="AG68:AG71"/>
    <mergeCell ref="AW68:AW71"/>
    <mergeCell ref="AZ68:AZ71"/>
    <mergeCell ref="AE104:AE107"/>
    <mergeCell ref="AF104:AF107"/>
    <mergeCell ref="AG104:AG107"/>
    <mergeCell ref="AH104:AH107"/>
    <mergeCell ref="AZ104:AZ107"/>
    <mergeCell ref="AV100:AV103"/>
    <mergeCell ref="AW100:AW103"/>
    <mergeCell ref="AZ100:AZ103"/>
    <mergeCell ref="AH96:AH99"/>
    <mergeCell ref="AR96:AR99"/>
    <mergeCell ref="AW96:AW99"/>
    <mergeCell ref="AZ96:AZ99"/>
    <mergeCell ref="AC96:AC99"/>
    <mergeCell ref="AD96:AD99"/>
    <mergeCell ref="AW84:AW87"/>
    <mergeCell ref="AZ84:AZ87"/>
    <mergeCell ref="BA68:BA71"/>
    <mergeCell ref="AH68:AH71"/>
    <mergeCell ref="AR68:AR71"/>
    <mergeCell ref="AS68:AS71"/>
    <mergeCell ref="AT68:AT71"/>
    <mergeCell ref="AU68:AU71"/>
    <mergeCell ref="AV68:AV71"/>
    <mergeCell ref="B9:C9"/>
    <mergeCell ref="B8:C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72:C72"/>
    <mergeCell ref="B73:C73"/>
    <mergeCell ref="B71:C71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100:C100"/>
    <mergeCell ref="B101:C101"/>
    <mergeCell ref="B102:C102"/>
    <mergeCell ref="B103:C103"/>
    <mergeCell ref="B104:C104"/>
    <mergeCell ref="B105:C105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</mergeCells>
  <phoneticPr fontId="0" type="noConversion"/>
  <printOptions horizontalCentered="1"/>
  <pageMargins left="0" right="0" top="0.59055118110236227" bottom="0.19685039370078741" header="0" footer="0"/>
  <pageSetup scale="64" orientation="portrait" horizontalDpi="4294967293" r:id="rId1"/>
  <headerFooter scaleWithDoc="0" alignWithMargins="0">
    <oddFooter>&amp;C&amp;P (&amp;N)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704F2-9063-4F52-8E3F-E6C2DBB88A22}">
  <dimension ref="B2:G23"/>
  <sheetViews>
    <sheetView workbookViewId="0">
      <selection activeCell="K25" sqref="K25"/>
    </sheetView>
  </sheetViews>
  <sheetFormatPr defaultRowHeight="12.75" x14ac:dyDescent="0.2"/>
  <cols>
    <col min="2" max="2" width="6.5703125" customWidth="1"/>
    <col min="3" max="3" width="19" bestFit="1" customWidth="1"/>
  </cols>
  <sheetData>
    <row r="2" spans="2:7" ht="18" x14ac:dyDescent="0.25">
      <c r="C2" s="45" t="s">
        <v>95</v>
      </c>
    </row>
    <row r="3" spans="2:7" x14ac:dyDescent="0.2">
      <c r="C3" t="s">
        <v>96</v>
      </c>
    </row>
    <row r="6" spans="2:7" x14ac:dyDescent="0.2">
      <c r="D6">
        <v>10</v>
      </c>
      <c r="E6">
        <v>20</v>
      </c>
      <c r="F6">
        <v>30</v>
      </c>
      <c r="G6" t="s">
        <v>97</v>
      </c>
    </row>
    <row r="7" spans="2:7" ht="15" x14ac:dyDescent="0.2">
      <c r="B7" s="46">
        <v>1</v>
      </c>
      <c r="C7" s="47" t="s">
        <v>98</v>
      </c>
      <c r="D7" s="48">
        <v>99.8</v>
      </c>
      <c r="E7" s="48">
        <v>100.9</v>
      </c>
      <c r="F7" s="48">
        <v>99.2</v>
      </c>
      <c r="G7" s="48">
        <v>299.89999999999998</v>
      </c>
    </row>
    <row r="8" spans="2:7" ht="15" x14ac:dyDescent="0.2">
      <c r="B8" s="49">
        <v>2</v>
      </c>
      <c r="C8" s="47" t="s">
        <v>99</v>
      </c>
      <c r="D8" s="48">
        <v>97.2</v>
      </c>
      <c r="E8" s="48">
        <v>97</v>
      </c>
      <c r="F8" s="48">
        <v>94.1</v>
      </c>
      <c r="G8" s="48">
        <v>288.3</v>
      </c>
    </row>
    <row r="9" spans="2:7" ht="15" x14ac:dyDescent="0.2">
      <c r="B9" s="46">
        <v>3</v>
      </c>
      <c r="C9" s="47" t="s">
        <v>100</v>
      </c>
      <c r="D9" s="48">
        <v>94.4</v>
      </c>
      <c r="E9" s="48">
        <v>87.7</v>
      </c>
      <c r="F9" s="48">
        <v>91.4</v>
      </c>
      <c r="G9" s="48">
        <v>273.5</v>
      </c>
    </row>
    <row r="10" spans="2:7" ht="15" x14ac:dyDescent="0.2">
      <c r="B10" s="49">
        <v>4</v>
      </c>
      <c r="C10" s="47" t="s">
        <v>101</v>
      </c>
      <c r="D10" s="48">
        <v>92.9</v>
      </c>
      <c r="E10" s="48">
        <v>90.9</v>
      </c>
      <c r="F10" s="48">
        <v>89.6</v>
      </c>
      <c r="G10" s="48">
        <v>273.39999999999998</v>
      </c>
    </row>
    <row r="11" spans="2:7" ht="15" x14ac:dyDescent="0.2">
      <c r="B11" s="49">
        <v>5</v>
      </c>
      <c r="C11" s="50" t="s">
        <v>102</v>
      </c>
      <c r="D11" s="48">
        <v>85.2</v>
      </c>
      <c r="E11" s="48">
        <v>85.8</v>
      </c>
      <c r="F11" s="48">
        <v>89.6</v>
      </c>
      <c r="G11" s="48">
        <v>260.60000000000002</v>
      </c>
    </row>
    <row r="12" spans="2:7" ht="15" x14ac:dyDescent="0.2">
      <c r="B12" s="46">
        <v>6</v>
      </c>
      <c r="C12" s="47" t="s">
        <v>103</v>
      </c>
      <c r="D12" s="48">
        <v>84.7</v>
      </c>
      <c r="E12" s="48">
        <v>84.3</v>
      </c>
      <c r="F12" s="48">
        <v>81.099999999999994</v>
      </c>
      <c r="G12" s="48">
        <v>250.1</v>
      </c>
    </row>
    <row r="13" spans="2:7" ht="15" x14ac:dyDescent="0.2">
      <c r="B13" s="49">
        <v>7</v>
      </c>
      <c r="C13" s="47" t="s">
        <v>104</v>
      </c>
      <c r="D13" s="48">
        <v>86</v>
      </c>
      <c r="E13" s="48">
        <v>88.7</v>
      </c>
      <c r="F13" s="48">
        <v>74.8</v>
      </c>
      <c r="G13" s="48">
        <v>249.5</v>
      </c>
    </row>
    <row r="14" spans="2:7" ht="15" x14ac:dyDescent="0.2">
      <c r="B14" s="49">
        <v>8</v>
      </c>
      <c r="C14" s="47" t="s">
        <v>105</v>
      </c>
      <c r="D14" s="48">
        <v>82</v>
      </c>
      <c r="E14" s="48">
        <v>81.5</v>
      </c>
      <c r="F14" s="48">
        <v>74.5</v>
      </c>
      <c r="G14" s="48">
        <v>238</v>
      </c>
    </row>
    <row r="15" spans="2:7" ht="15" x14ac:dyDescent="0.2">
      <c r="B15" s="46">
        <v>9</v>
      </c>
      <c r="C15" s="47" t="s">
        <v>106</v>
      </c>
      <c r="D15" s="48">
        <v>73.8</v>
      </c>
      <c r="E15" s="48">
        <v>83.1</v>
      </c>
      <c r="F15" s="48">
        <v>76.3</v>
      </c>
      <c r="G15" s="48">
        <v>233.2</v>
      </c>
    </row>
    <row r="16" spans="2:7" ht="15" x14ac:dyDescent="0.2">
      <c r="B16" s="49">
        <v>10</v>
      </c>
      <c r="C16" s="47" t="s">
        <v>107</v>
      </c>
      <c r="D16" s="48">
        <v>84.2</v>
      </c>
      <c r="E16" s="48">
        <v>65.3</v>
      </c>
      <c r="F16" s="48">
        <v>81.400000000000006</v>
      </c>
      <c r="G16" s="48">
        <v>230.9</v>
      </c>
    </row>
    <row r="17" spans="2:7" ht="15" x14ac:dyDescent="0.2">
      <c r="B17" s="49">
        <v>11</v>
      </c>
      <c r="C17" s="47" t="s">
        <v>108</v>
      </c>
      <c r="D17" s="48">
        <v>87.2</v>
      </c>
      <c r="E17" s="48">
        <v>75</v>
      </c>
      <c r="F17" s="48">
        <v>68.599999999999994</v>
      </c>
      <c r="G17" s="48">
        <v>230.8</v>
      </c>
    </row>
    <row r="18" spans="2:7" ht="15" x14ac:dyDescent="0.2">
      <c r="B18" s="46">
        <v>12</v>
      </c>
      <c r="C18" s="47" t="s">
        <v>109</v>
      </c>
      <c r="D18" s="48">
        <v>71.099999999999994</v>
      </c>
      <c r="E18" s="48">
        <v>65.400000000000006</v>
      </c>
      <c r="F18" s="48">
        <v>74.599999999999994</v>
      </c>
      <c r="G18" s="48">
        <v>211.1</v>
      </c>
    </row>
    <row r="19" spans="2:7" ht="15" x14ac:dyDescent="0.2">
      <c r="B19" s="49">
        <v>13</v>
      </c>
      <c r="C19" s="47" t="s">
        <v>110</v>
      </c>
      <c r="D19" s="48">
        <v>49.3</v>
      </c>
      <c r="E19" s="48">
        <v>65.599999999999994</v>
      </c>
      <c r="F19" s="48">
        <v>70.2</v>
      </c>
      <c r="G19" s="48">
        <v>185.1</v>
      </c>
    </row>
    <row r="20" spans="2:7" ht="15" x14ac:dyDescent="0.2">
      <c r="B20" s="49">
        <v>14</v>
      </c>
      <c r="C20" s="47" t="s">
        <v>111</v>
      </c>
      <c r="D20" s="48">
        <v>56.1</v>
      </c>
      <c r="E20" s="48">
        <v>55.9</v>
      </c>
      <c r="F20" s="48">
        <v>67.900000000000006</v>
      </c>
      <c r="G20" s="48">
        <v>179.9</v>
      </c>
    </row>
    <row r="21" spans="2:7" ht="15" x14ac:dyDescent="0.2">
      <c r="B21" s="46">
        <v>15</v>
      </c>
      <c r="C21" s="47" t="s">
        <v>112</v>
      </c>
      <c r="D21" s="48">
        <v>58.4</v>
      </c>
      <c r="E21" s="48">
        <v>46.2</v>
      </c>
      <c r="F21" s="48">
        <v>65.2</v>
      </c>
      <c r="G21" s="48">
        <v>169.8</v>
      </c>
    </row>
    <row r="22" spans="2:7" ht="15" x14ac:dyDescent="0.2">
      <c r="B22" s="49">
        <v>16</v>
      </c>
      <c r="C22" s="47" t="s">
        <v>113</v>
      </c>
      <c r="D22" s="48">
        <v>61.5</v>
      </c>
      <c r="E22" s="48">
        <v>58.8</v>
      </c>
      <c r="F22" s="48">
        <v>39.700000000000003</v>
      </c>
      <c r="G22" s="48">
        <v>160</v>
      </c>
    </row>
    <row r="23" spans="2:7" ht="15" x14ac:dyDescent="0.2">
      <c r="B23" s="49">
        <v>17</v>
      </c>
      <c r="C23" s="47" t="s">
        <v>114</v>
      </c>
      <c r="D23" s="48">
        <v>4</v>
      </c>
      <c r="E23" s="48"/>
      <c r="F23" s="48"/>
      <c r="G23" s="48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6F4F-0507-4FED-930F-CE68993B21B5}">
  <dimension ref="A1:O144"/>
  <sheetViews>
    <sheetView workbookViewId="0">
      <selection activeCell="C1" sqref="C1"/>
    </sheetView>
  </sheetViews>
  <sheetFormatPr defaultRowHeight="12.75" x14ac:dyDescent="0.2"/>
  <cols>
    <col min="3" max="3" width="17.28515625" bestFit="1" customWidth="1"/>
    <col min="4" max="4" width="9.140625" style="57"/>
    <col min="5" max="5" width="8.140625" bestFit="1" customWidth="1"/>
    <col min="9" max="9" width="24.5703125" bestFit="1" customWidth="1"/>
    <col min="10" max="11" width="9.140625" style="57"/>
  </cols>
  <sheetData>
    <row r="1" spans="1:15" ht="15" x14ac:dyDescent="0.2">
      <c r="A1" s="51">
        <v>1</v>
      </c>
      <c r="B1">
        <v>1</v>
      </c>
      <c r="C1" t="s">
        <v>124</v>
      </c>
      <c r="G1" s="52" t="s">
        <v>115</v>
      </c>
      <c r="H1" s="52"/>
      <c r="I1" s="52" t="s">
        <v>125</v>
      </c>
      <c r="J1" s="54" t="s">
        <v>116</v>
      </c>
      <c r="K1" s="54" t="s">
        <v>117</v>
      </c>
      <c r="L1" s="55" t="s">
        <v>118</v>
      </c>
      <c r="M1" s="55" t="s">
        <v>119</v>
      </c>
      <c r="N1" s="55" t="s">
        <v>120</v>
      </c>
      <c r="O1" s="56"/>
    </row>
    <row r="2" spans="1:15" ht="15" x14ac:dyDescent="0.2">
      <c r="A2" s="51">
        <v>2</v>
      </c>
      <c r="B2">
        <v>1</v>
      </c>
      <c r="C2" t="s">
        <v>127</v>
      </c>
      <c r="D2" s="60">
        <v>1972</v>
      </c>
      <c r="E2" s="60"/>
      <c r="F2" s="59"/>
      <c r="G2" s="59" t="s">
        <v>115</v>
      </c>
      <c r="H2" s="55"/>
      <c r="I2" s="52" t="s">
        <v>125</v>
      </c>
      <c r="J2" s="54" t="s">
        <v>116</v>
      </c>
      <c r="K2" s="54" t="s">
        <v>117</v>
      </c>
      <c r="L2" s="55" t="s">
        <v>118</v>
      </c>
      <c r="M2" s="55" t="s">
        <v>119</v>
      </c>
      <c r="N2" s="55" t="s">
        <v>120</v>
      </c>
      <c r="O2" s="56"/>
    </row>
    <row r="3" spans="1:15" ht="15" x14ac:dyDescent="0.2">
      <c r="A3" s="51">
        <v>3</v>
      </c>
      <c r="B3">
        <v>1</v>
      </c>
      <c r="C3" t="s">
        <v>128</v>
      </c>
      <c r="G3" s="52" t="s">
        <v>115</v>
      </c>
      <c r="H3" s="55"/>
      <c r="I3" s="52" t="s">
        <v>125</v>
      </c>
      <c r="J3" s="54" t="s">
        <v>116</v>
      </c>
      <c r="K3" s="54" t="s">
        <v>117</v>
      </c>
      <c r="L3" s="55" t="s">
        <v>118</v>
      </c>
      <c r="M3" s="55" t="s">
        <v>119</v>
      </c>
      <c r="N3" s="55" t="s">
        <v>120</v>
      </c>
      <c r="O3" s="56"/>
    </row>
    <row r="4" spans="1:15" ht="15" x14ac:dyDescent="0.2">
      <c r="A4" s="51">
        <v>4</v>
      </c>
      <c r="B4">
        <v>1</v>
      </c>
      <c r="C4" t="s">
        <v>135</v>
      </c>
      <c r="D4" s="53">
        <v>1968</v>
      </c>
      <c r="E4" s="61">
        <v>24993</v>
      </c>
      <c r="F4" s="59"/>
      <c r="G4" s="59" t="s">
        <v>136</v>
      </c>
      <c r="H4" s="59"/>
      <c r="I4" s="52" t="s">
        <v>125</v>
      </c>
      <c r="J4" s="54" t="s">
        <v>116</v>
      </c>
      <c r="K4" s="54" t="s">
        <v>117</v>
      </c>
      <c r="L4" s="55" t="s">
        <v>118</v>
      </c>
      <c r="M4" s="55" t="s">
        <v>119</v>
      </c>
      <c r="N4" s="55" t="s">
        <v>120</v>
      </c>
      <c r="O4" s="56"/>
    </row>
    <row r="5" spans="1:15" ht="15" x14ac:dyDescent="0.2">
      <c r="A5" s="51">
        <v>5</v>
      </c>
      <c r="B5">
        <v>2</v>
      </c>
      <c r="C5" t="s">
        <v>155</v>
      </c>
      <c r="G5" t="s">
        <v>115</v>
      </c>
      <c r="I5" s="52" t="s">
        <v>185</v>
      </c>
      <c r="J5" s="54" t="s">
        <v>116</v>
      </c>
      <c r="K5" s="54" t="s">
        <v>117</v>
      </c>
      <c r="L5" s="55" t="s">
        <v>118</v>
      </c>
      <c r="M5" s="55" t="s">
        <v>119</v>
      </c>
      <c r="N5" s="55" t="s">
        <v>120</v>
      </c>
      <c r="O5" s="56"/>
    </row>
    <row r="6" spans="1:15" ht="15" x14ac:dyDescent="0.2">
      <c r="A6" s="51">
        <v>6</v>
      </c>
      <c r="B6">
        <v>2</v>
      </c>
      <c r="C6" t="s">
        <v>156</v>
      </c>
      <c r="D6" s="57">
        <v>1984</v>
      </c>
      <c r="G6" t="s">
        <v>133</v>
      </c>
      <c r="I6" s="52" t="s">
        <v>185</v>
      </c>
      <c r="J6" s="54" t="s">
        <v>116</v>
      </c>
      <c r="K6" s="54" t="s">
        <v>117</v>
      </c>
      <c r="L6" s="55" t="s">
        <v>118</v>
      </c>
      <c r="M6" s="55" t="s">
        <v>119</v>
      </c>
      <c r="N6" s="55" t="s">
        <v>120</v>
      </c>
      <c r="O6" s="56"/>
    </row>
    <row r="7" spans="1:15" ht="15" x14ac:dyDescent="0.2">
      <c r="A7" s="51">
        <v>7</v>
      </c>
      <c r="B7">
        <v>2</v>
      </c>
      <c r="C7" t="s">
        <v>138</v>
      </c>
      <c r="G7" t="s">
        <v>115</v>
      </c>
      <c r="I7" s="52" t="s">
        <v>185</v>
      </c>
      <c r="J7" s="54" t="s">
        <v>116</v>
      </c>
      <c r="K7" s="54" t="s">
        <v>117</v>
      </c>
      <c r="L7" s="55" t="s">
        <v>118</v>
      </c>
      <c r="M7" s="55" t="s">
        <v>119</v>
      </c>
      <c r="N7" s="55" t="s">
        <v>120</v>
      </c>
      <c r="O7" s="56"/>
    </row>
    <row r="8" spans="1:15" ht="15" x14ac:dyDescent="0.2">
      <c r="A8" s="51">
        <v>8</v>
      </c>
      <c r="B8">
        <v>2</v>
      </c>
      <c r="C8" t="s">
        <v>137</v>
      </c>
      <c r="G8" t="s">
        <v>115</v>
      </c>
      <c r="I8" s="52" t="s">
        <v>185</v>
      </c>
      <c r="J8" s="54" t="s">
        <v>116</v>
      </c>
      <c r="K8" s="54" t="s">
        <v>117</v>
      </c>
      <c r="L8" s="55" t="s">
        <v>118</v>
      </c>
      <c r="M8" s="55" t="s">
        <v>119</v>
      </c>
      <c r="N8" s="55" t="s">
        <v>120</v>
      </c>
      <c r="O8" s="56"/>
    </row>
    <row r="9" spans="1:15" ht="15" x14ac:dyDescent="0.2">
      <c r="A9" s="51">
        <v>9</v>
      </c>
      <c r="B9">
        <v>3</v>
      </c>
      <c r="C9" t="s">
        <v>121</v>
      </c>
      <c r="D9" s="57">
        <v>1999</v>
      </c>
      <c r="E9" s="58">
        <v>36301</v>
      </c>
      <c r="F9" s="59"/>
      <c r="G9" s="59" t="s">
        <v>122</v>
      </c>
      <c r="I9" s="52" t="s">
        <v>152</v>
      </c>
      <c r="J9" s="54" t="s">
        <v>116</v>
      </c>
      <c r="K9" s="54" t="s">
        <v>117</v>
      </c>
      <c r="L9" s="55" t="s">
        <v>118</v>
      </c>
      <c r="M9" s="55" t="s">
        <v>119</v>
      </c>
      <c r="N9" s="55" t="s">
        <v>120</v>
      </c>
      <c r="O9" s="56"/>
    </row>
    <row r="10" spans="1:15" ht="15" x14ac:dyDescent="0.2">
      <c r="A10" s="51">
        <v>10</v>
      </c>
      <c r="B10">
        <v>3</v>
      </c>
      <c r="C10" t="s">
        <v>123</v>
      </c>
      <c r="G10" s="59" t="s">
        <v>115</v>
      </c>
      <c r="I10" s="52" t="s">
        <v>152</v>
      </c>
      <c r="J10" s="54" t="s">
        <v>116</v>
      </c>
      <c r="K10" s="54" t="s">
        <v>117</v>
      </c>
      <c r="L10" s="55" t="s">
        <v>118</v>
      </c>
      <c r="M10" s="55" t="s">
        <v>119</v>
      </c>
      <c r="N10" s="55" t="s">
        <v>120</v>
      </c>
      <c r="O10" s="56"/>
    </row>
    <row r="11" spans="1:15" ht="15" x14ac:dyDescent="0.2">
      <c r="A11" s="51">
        <v>11</v>
      </c>
      <c r="B11">
        <v>3</v>
      </c>
      <c r="C11" t="s">
        <v>157</v>
      </c>
      <c r="G11" s="59" t="s">
        <v>115</v>
      </c>
      <c r="I11" s="52" t="s">
        <v>152</v>
      </c>
      <c r="J11" s="54" t="s">
        <v>116</v>
      </c>
      <c r="K11" s="54" t="s">
        <v>117</v>
      </c>
      <c r="L11" s="55" t="s">
        <v>118</v>
      </c>
      <c r="M11" s="55" t="s">
        <v>119</v>
      </c>
      <c r="N11" s="55" t="s">
        <v>120</v>
      </c>
      <c r="O11" s="56"/>
    </row>
    <row r="12" spans="1:15" ht="15" x14ac:dyDescent="0.2">
      <c r="A12" s="51">
        <v>12</v>
      </c>
      <c r="B12">
        <v>3</v>
      </c>
      <c r="C12" t="s">
        <v>158</v>
      </c>
      <c r="G12" s="59" t="s">
        <v>115</v>
      </c>
      <c r="I12" s="52" t="s">
        <v>152</v>
      </c>
      <c r="J12" s="54" t="s">
        <v>116</v>
      </c>
      <c r="K12" s="54" t="s">
        <v>117</v>
      </c>
      <c r="L12" s="55" t="s">
        <v>118</v>
      </c>
      <c r="M12" s="55" t="s">
        <v>119</v>
      </c>
      <c r="N12" s="55" t="s">
        <v>120</v>
      </c>
      <c r="O12" s="56"/>
    </row>
    <row r="13" spans="1:15" ht="15" x14ac:dyDescent="0.2">
      <c r="A13" s="51">
        <v>13</v>
      </c>
      <c r="B13">
        <v>4</v>
      </c>
      <c r="C13" t="s">
        <v>126</v>
      </c>
      <c r="D13" s="60">
        <v>1974</v>
      </c>
      <c r="E13" s="60"/>
      <c r="F13" s="59"/>
      <c r="G13" s="59" t="s">
        <v>115</v>
      </c>
      <c r="H13" s="52"/>
      <c r="I13" s="52" t="s">
        <v>125</v>
      </c>
      <c r="J13" s="54" t="s">
        <v>116</v>
      </c>
      <c r="K13" s="54" t="s">
        <v>117</v>
      </c>
      <c r="L13" s="55" t="s">
        <v>118</v>
      </c>
      <c r="M13" s="55" t="s">
        <v>119</v>
      </c>
      <c r="N13" s="55" t="s">
        <v>120</v>
      </c>
      <c r="O13" s="56"/>
    </row>
    <row r="14" spans="1:15" ht="15" x14ac:dyDescent="0.2">
      <c r="A14" s="51">
        <v>14</v>
      </c>
      <c r="B14">
        <v>4</v>
      </c>
      <c r="C14" t="s">
        <v>159</v>
      </c>
      <c r="G14" s="59" t="s">
        <v>115</v>
      </c>
      <c r="I14" s="52" t="s">
        <v>125</v>
      </c>
      <c r="J14" s="54" t="s">
        <v>116</v>
      </c>
      <c r="K14" s="54" t="s">
        <v>117</v>
      </c>
      <c r="L14" s="55" t="s">
        <v>118</v>
      </c>
      <c r="M14" s="55" t="s">
        <v>119</v>
      </c>
      <c r="N14" s="55" t="s">
        <v>120</v>
      </c>
      <c r="O14" s="56"/>
    </row>
    <row r="15" spans="1:15" ht="15" x14ac:dyDescent="0.2">
      <c r="A15" s="51">
        <v>15</v>
      </c>
      <c r="B15">
        <v>4</v>
      </c>
      <c r="C15" t="s">
        <v>151</v>
      </c>
      <c r="D15" s="57">
        <v>1958</v>
      </c>
      <c r="E15" s="58">
        <v>21401</v>
      </c>
      <c r="F15" s="59" t="s">
        <v>146</v>
      </c>
      <c r="G15" s="59" t="s">
        <v>133</v>
      </c>
      <c r="I15" s="52" t="s">
        <v>125</v>
      </c>
      <c r="J15" s="54" t="s">
        <v>116</v>
      </c>
      <c r="K15" s="54" t="s">
        <v>117</v>
      </c>
      <c r="L15" s="55" t="s">
        <v>118</v>
      </c>
      <c r="M15" s="55" t="s">
        <v>119</v>
      </c>
      <c r="N15" s="55" t="s">
        <v>120</v>
      </c>
      <c r="O15" s="56"/>
    </row>
    <row r="16" spans="1:15" ht="15" x14ac:dyDescent="0.2">
      <c r="A16" s="51">
        <v>16</v>
      </c>
      <c r="B16">
        <v>4</v>
      </c>
      <c r="C16" t="s">
        <v>160</v>
      </c>
      <c r="G16" s="59" t="s">
        <v>115</v>
      </c>
      <c r="I16" s="52" t="s">
        <v>125</v>
      </c>
      <c r="J16" s="54" t="s">
        <v>116</v>
      </c>
      <c r="K16" s="54" t="s">
        <v>117</v>
      </c>
      <c r="L16" s="55" t="s">
        <v>118</v>
      </c>
      <c r="M16" s="55" t="s">
        <v>119</v>
      </c>
      <c r="N16" s="55" t="s">
        <v>120</v>
      </c>
      <c r="O16" s="56"/>
    </row>
    <row r="17" spans="1:15" ht="15" x14ac:dyDescent="0.2">
      <c r="A17" s="51">
        <v>17</v>
      </c>
      <c r="B17">
        <v>5</v>
      </c>
      <c r="C17" t="s">
        <v>161</v>
      </c>
      <c r="D17" s="64"/>
      <c r="E17" s="64"/>
      <c r="F17" s="63"/>
      <c r="G17" s="59" t="s">
        <v>115</v>
      </c>
      <c r="H17" s="63"/>
      <c r="I17" s="65" t="s">
        <v>186</v>
      </c>
      <c r="J17" s="54" t="s">
        <v>116</v>
      </c>
      <c r="K17" s="54" t="s">
        <v>117</v>
      </c>
      <c r="L17" s="55" t="s">
        <v>118</v>
      </c>
      <c r="M17" s="55" t="s">
        <v>119</v>
      </c>
      <c r="N17" s="55" t="s">
        <v>120</v>
      </c>
      <c r="O17" s="56"/>
    </row>
    <row r="18" spans="1:15" ht="15" x14ac:dyDescent="0.2">
      <c r="A18" s="51">
        <v>18</v>
      </c>
      <c r="B18">
        <v>5</v>
      </c>
      <c r="C18" t="s">
        <v>162</v>
      </c>
      <c r="G18" s="59" t="s">
        <v>115</v>
      </c>
      <c r="I18" s="65" t="s">
        <v>186</v>
      </c>
      <c r="J18" s="54" t="s">
        <v>116</v>
      </c>
      <c r="K18" s="54" t="s">
        <v>117</v>
      </c>
      <c r="L18" s="55" t="s">
        <v>118</v>
      </c>
      <c r="M18" s="55" t="s">
        <v>119</v>
      </c>
      <c r="N18" s="55" t="s">
        <v>120</v>
      </c>
      <c r="O18" s="56"/>
    </row>
    <row r="19" spans="1:15" ht="15" x14ac:dyDescent="0.2">
      <c r="A19" s="51">
        <v>19</v>
      </c>
      <c r="B19">
        <v>5</v>
      </c>
      <c r="C19" t="s">
        <v>163</v>
      </c>
      <c r="G19" s="59" t="s">
        <v>115</v>
      </c>
      <c r="I19" s="65" t="s">
        <v>186</v>
      </c>
      <c r="J19" s="54" t="s">
        <v>116</v>
      </c>
      <c r="K19" s="54" t="s">
        <v>117</v>
      </c>
      <c r="L19" s="55" t="s">
        <v>118</v>
      </c>
      <c r="M19" s="55" t="s">
        <v>119</v>
      </c>
      <c r="N19" s="55" t="s">
        <v>120</v>
      </c>
      <c r="O19" s="56"/>
    </row>
    <row r="20" spans="1:15" ht="15" x14ac:dyDescent="0.2">
      <c r="A20" s="51">
        <v>20</v>
      </c>
      <c r="B20">
        <v>5</v>
      </c>
      <c r="C20" t="s">
        <v>164</v>
      </c>
      <c r="G20" s="59" t="s">
        <v>115</v>
      </c>
      <c r="I20" s="65" t="s">
        <v>186</v>
      </c>
      <c r="J20" s="54" t="s">
        <v>116</v>
      </c>
      <c r="K20" s="54" t="s">
        <v>117</v>
      </c>
      <c r="L20" s="55" t="s">
        <v>118</v>
      </c>
      <c r="M20" s="55" t="s">
        <v>119</v>
      </c>
      <c r="N20" s="55" t="s">
        <v>120</v>
      </c>
      <c r="O20" s="56"/>
    </row>
    <row r="21" spans="1:15" ht="15" x14ac:dyDescent="0.2">
      <c r="A21" s="51">
        <v>21</v>
      </c>
      <c r="B21">
        <v>6</v>
      </c>
      <c r="C21" t="s">
        <v>144</v>
      </c>
      <c r="G21" s="59" t="s">
        <v>115</v>
      </c>
      <c r="H21" s="55"/>
      <c r="I21" s="55" t="s">
        <v>131</v>
      </c>
      <c r="J21" s="54" t="s">
        <v>116</v>
      </c>
      <c r="K21" s="54" t="s">
        <v>117</v>
      </c>
      <c r="L21" s="55" t="s">
        <v>118</v>
      </c>
      <c r="M21" s="55" t="s">
        <v>119</v>
      </c>
      <c r="N21" s="55" t="s">
        <v>120</v>
      </c>
      <c r="O21" s="56"/>
    </row>
    <row r="22" spans="1:15" ht="15" x14ac:dyDescent="0.2">
      <c r="A22" s="51">
        <v>22</v>
      </c>
      <c r="B22">
        <v>6</v>
      </c>
      <c r="C22" t="s">
        <v>165</v>
      </c>
      <c r="G22" s="59" t="s">
        <v>115</v>
      </c>
      <c r="H22" s="55"/>
      <c r="I22" s="55" t="s">
        <v>131</v>
      </c>
      <c r="J22" s="54" t="s">
        <v>116</v>
      </c>
      <c r="K22" s="54" t="s">
        <v>117</v>
      </c>
      <c r="L22" s="55" t="s">
        <v>118</v>
      </c>
      <c r="M22" s="55" t="s">
        <v>119</v>
      </c>
      <c r="N22" s="55" t="s">
        <v>120</v>
      </c>
      <c r="O22" s="56"/>
    </row>
    <row r="23" spans="1:15" ht="15" x14ac:dyDescent="0.2">
      <c r="A23" s="51">
        <v>23</v>
      </c>
      <c r="B23">
        <v>6</v>
      </c>
      <c r="C23" t="s">
        <v>166</v>
      </c>
      <c r="G23" s="59" t="s">
        <v>115</v>
      </c>
      <c r="H23" s="55"/>
      <c r="I23" s="55" t="s">
        <v>131</v>
      </c>
      <c r="J23" s="54" t="s">
        <v>116</v>
      </c>
      <c r="K23" s="54" t="s">
        <v>117</v>
      </c>
      <c r="L23" s="55" t="s">
        <v>118</v>
      </c>
      <c r="M23" s="55" t="s">
        <v>119</v>
      </c>
      <c r="N23" s="55" t="s">
        <v>120</v>
      </c>
      <c r="O23" s="56"/>
    </row>
    <row r="24" spans="1:15" ht="15" x14ac:dyDescent="0.2">
      <c r="A24" s="51">
        <v>24</v>
      </c>
      <c r="B24">
        <v>6</v>
      </c>
      <c r="C24" t="s">
        <v>132</v>
      </c>
      <c r="D24" s="57">
        <v>1962</v>
      </c>
      <c r="E24" s="58">
        <v>23004</v>
      </c>
      <c r="F24" s="59"/>
      <c r="G24" s="59" t="s">
        <v>133</v>
      </c>
      <c r="H24" s="55"/>
      <c r="I24" s="55" t="s">
        <v>131</v>
      </c>
      <c r="J24" s="54" t="s">
        <v>116</v>
      </c>
      <c r="K24" s="54" t="s">
        <v>117</v>
      </c>
      <c r="L24" s="55" t="s">
        <v>118</v>
      </c>
      <c r="M24" s="55" t="s">
        <v>119</v>
      </c>
      <c r="N24" s="55" t="s">
        <v>120</v>
      </c>
      <c r="O24" s="56"/>
    </row>
    <row r="25" spans="1:15" ht="15" x14ac:dyDescent="0.2">
      <c r="A25" s="51">
        <v>25</v>
      </c>
      <c r="B25">
        <v>7</v>
      </c>
      <c r="C25" t="s">
        <v>167</v>
      </c>
      <c r="G25" s="59" t="s">
        <v>115</v>
      </c>
      <c r="I25" s="55" t="s">
        <v>187</v>
      </c>
      <c r="J25" s="54" t="s">
        <v>116</v>
      </c>
      <c r="K25" s="54" t="s">
        <v>117</v>
      </c>
      <c r="L25" s="55" t="s">
        <v>118</v>
      </c>
      <c r="M25" s="55" t="s">
        <v>119</v>
      </c>
      <c r="N25" s="55" t="s">
        <v>120</v>
      </c>
      <c r="O25" s="56"/>
    </row>
    <row r="26" spans="1:15" ht="15" x14ac:dyDescent="0.2">
      <c r="A26" s="51">
        <v>26</v>
      </c>
      <c r="B26">
        <v>7</v>
      </c>
      <c r="C26" t="s">
        <v>168</v>
      </c>
      <c r="G26" s="59" t="s">
        <v>115</v>
      </c>
      <c r="I26" s="55" t="s">
        <v>187</v>
      </c>
      <c r="J26" s="54" t="s">
        <v>116</v>
      </c>
      <c r="K26" s="54" t="s">
        <v>117</v>
      </c>
      <c r="L26" s="55" t="s">
        <v>118</v>
      </c>
      <c r="M26" s="55" t="s">
        <v>119</v>
      </c>
      <c r="N26" s="55" t="s">
        <v>120</v>
      </c>
      <c r="O26" s="56"/>
    </row>
    <row r="27" spans="1:15" ht="15" x14ac:dyDescent="0.2">
      <c r="A27" s="51">
        <v>27</v>
      </c>
      <c r="B27">
        <v>7</v>
      </c>
      <c r="C27" t="s">
        <v>169</v>
      </c>
      <c r="G27" s="59" t="s">
        <v>115</v>
      </c>
      <c r="I27" s="55" t="s">
        <v>187</v>
      </c>
      <c r="J27" s="54" t="s">
        <v>116</v>
      </c>
      <c r="K27" s="54" t="s">
        <v>117</v>
      </c>
      <c r="L27" s="55" t="s">
        <v>118</v>
      </c>
      <c r="M27" s="55" t="s">
        <v>119</v>
      </c>
      <c r="N27" s="55" t="s">
        <v>120</v>
      </c>
      <c r="O27" s="56"/>
    </row>
    <row r="28" spans="1:15" ht="15" x14ac:dyDescent="0.2">
      <c r="A28" s="51">
        <v>28</v>
      </c>
      <c r="B28">
        <v>7</v>
      </c>
      <c r="C28" t="s">
        <v>170</v>
      </c>
      <c r="G28" s="59" t="s">
        <v>115</v>
      </c>
      <c r="I28" s="55" t="s">
        <v>187</v>
      </c>
      <c r="J28" s="54" t="s">
        <v>116</v>
      </c>
      <c r="K28" s="54" t="s">
        <v>117</v>
      </c>
      <c r="L28" s="55" t="s">
        <v>118</v>
      </c>
      <c r="M28" s="55" t="s">
        <v>119</v>
      </c>
      <c r="N28" s="55" t="s">
        <v>120</v>
      </c>
      <c r="O28" s="56"/>
    </row>
    <row r="29" spans="1:15" ht="15" x14ac:dyDescent="0.2">
      <c r="A29" s="51">
        <v>29</v>
      </c>
      <c r="B29">
        <v>8</v>
      </c>
      <c r="C29" t="s">
        <v>130</v>
      </c>
      <c r="D29" s="57">
        <v>1950</v>
      </c>
      <c r="E29" s="58">
        <v>18584</v>
      </c>
      <c r="F29" s="59"/>
      <c r="G29" s="59" t="s">
        <v>122</v>
      </c>
      <c r="I29" s="55" t="s">
        <v>131</v>
      </c>
      <c r="J29" s="54" t="s">
        <v>116</v>
      </c>
      <c r="K29" s="54" t="s">
        <v>117</v>
      </c>
      <c r="L29" s="55" t="s">
        <v>118</v>
      </c>
      <c r="M29" s="55" t="s">
        <v>119</v>
      </c>
      <c r="N29" s="55" t="s">
        <v>120</v>
      </c>
      <c r="O29" s="56"/>
    </row>
    <row r="30" spans="1:15" ht="15" x14ac:dyDescent="0.2">
      <c r="A30" s="51">
        <v>30</v>
      </c>
      <c r="B30">
        <v>8</v>
      </c>
      <c r="C30" t="s">
        <v>171</v>
      </c>
      <c r="G30" s="59" t="s">
        <v>115</v>
      </c>
      <c r="I30" s="55" t="s">
        <v>131</v>
      </c>
      <c r="J30" s="54" t="s">
        <v>116</v>
      </c>
      <c r="K30" s="54" t="s">
        <v>117</v>
      </c>
      <c r="L30" s="55" t="s">
        <v>118</v>
      </c>
      <c r="M30" s="55" t="s">
        <v>119</v>
      </c>
      <c r="N30" s="55" t="s">
        <v>120</v>
      </c>
      <c r="O30" s="56"/>
    </row>
    <row r="31" spans="1:15" ht="15" x14ac:dyDescent="0.2">
      <c r="A31" s="51">
        <v>31</v>
      </c>
      <c r="B31">
        <v>8</v>
      </c>
      <c r="C31" t="s">
        <v>147</v>
      </c>
      <c r="G31" s="59" t="s">
        <v>115</v>
      </c>
      <c r="I31" s="55" t="s">
        <v>131</v>
      </c>
      <c r="J31" s="54" t="s">
        <v>116</v>
      </c>
      <c r="K31" s="54" t="s">
        <v>117</v>
      </c>
      <c r="L31" s="55" t="s">
        <v>118</v>
      </c>
      <c r="M31" s="55" t="s">
        <v>119</v>
      </c>
      <c r="N31" s="55" t="s">
        <v>120</v>
      </c>
      <c r="O31" s="56"/>
    </row>
    <row r="32" spans="1:15" ht="15" x14ac:dyDescent="0.2">
      <c r="A32" s="51">
        <v>32</v>
      </c>
      <c r="B32">
        <v>8</v>
      </c>
      <c r="C32" t="s">
        <v>145</v>
      </c>
      <c r="D32" s="57">
        <v>1987</v>
      </c>
      <c r="E32" s="62">
        <v>32017</v>
      </c>
      <c r="F32" s="59" t="s">
        <v>146</v>
      </c>
      <c r="G32" s="59" t="s">
        <v>133</v>
      </c>
      <c r="I32" s="55" t="s">
        <v>131</v>
      </c>
      <c r="J32" s="54" t="s">
        <v>116</v>
      </c>
      <c r="K32" s="54" t="s">
        <v>117</v>
      </c>
      <c r="L32" s="55" t="s">
        <v>118</v>
      </c>
      <c r="M32" s="55" t="s">
        <v>119</v>
      </c>
      <c r="N32" s="55" t="s">
        <v>120</v>
      </c>
      <c r="O32" s="56"/>
    </row>
    <row r="33" spans="1:15" ht="15" x14ac:dyDescent="0.2">
      <c r="A33" s="51">
        <v>33</v>
      </c>
      <c r="B33">
        <v>9</v>
      </c>
      <c r="C33" t="s">
        <v>139</v>
      </c>
      <c r="G33" s="59" t="s">
        <v>140</v>
      </c>
      <c r="I33" s="52" t="s">
        <v>141</v>
      </c>
      <c r="J33" s="54" t="s">
        <v>116</v>
      </c>
      <c r="K33" s="54" t="s">
        <v>117</v>
      </c>
      <c r="L33" s="55" t="s">
        <v>118</v>
      </c>
      <c r="M33" s="55" t="s">
        <v>119</v>
      </c>
      <c r="N33" s="55" t="s">
        <v>120</v>
      </c>
      <c r="O33" s="56"/>
    </row>
    <row r="34" spans="1:15" ht="15" x14ac:dyDescent="0.2">
      <c r="A34" s="51">
        <v>34</v>
      </c>
      <c r="B34">
        <v>9</v>
      </c>
      <c r="C34" t="s">
        <v>143</v>
      </c>
      <c r="G34" s="59" t="s">
        <v>115</v>
      </c>
      <c r="I34" s="52" t="s">
        <v>141</v>
      </c>
      <c r="J34" s="54" t="s">
        <v>116</v>
      </c>
      <c r="K34" s="54" t="s">
        <v>117</v>
      </c>
      <c r="L34" s="55" t="s">
        <v>118</v>
      </c>
      <c r="M34" s="55" t="s">
        <v>119</v>
      </c>
      <c r="N34" s="55" t="s">
        <v>120</v>
      </c>
      <c r="O34" s="56"/>
    </row>
    <row r="35" spans="1:15" ht="15" x14ac:dyDescent="0.2">
      <c r="A35" s="51">
        <v>35</v>
      </c>
      <c r="B35">
        <v>9</v>
      </c>
      <c r="C35" t="s">
        <v>172</v>
      </c>
      <c r="G35" s="59" t="s">
        <v>115</v>
      </c>
      <c r="I35" s="52" t="s">
        <v>141</v>
      </c>
      <c r="J35" s="54" t="s">
        <v>116</v>
      </c>
      <c r="K35" s="54" t="s">
        <v>117</v>
      </c>
      <c r="L35" s="55" t="s">
        <v>118</v>
      </c>
      <c r="M35" s="55" t="s">
        <v>119</v>
      </c>
      <c r="N35" s="55" t="s">
        <v>120</v>
      </c>
      <c r="O35" s="56"/>
    </row>
    <row r="36" spans="1:15" ht="15" x14ac:dyDescent="0.2">
      <c r="A36" s="51">
        <v>36</v>
      </c>
      <c r="B36">
        <v>9</v>
      </c>
      <c r="C36" t="s">
        <v>173</v>
      </c>
      <c r="G36" s="59" t="s">
        <v>115</v>
      </c>
      <c r="I36" s="52" t="s">
        <v>141</v>
      </c>
      <c r="J36" s="54" t="s">
        <v>116</v>
      </c>
      <c r="K36" s="54" t="s">
        <v>117</v>
      </c>
      <c r="L36" s="55" t="s">
        <v>118</v>
      </c>
      <c r="M36" s="55" t="s">
        <v>119</v>
      </c>
      <c r="N36" s="55" t="s">
        <v>120</v>
      </c>
      <c r="O36" s="56"/>
    </row>
    <row r="37" spans="1:15" ht="15" x14ac:dyDescent="0.2">
      <c r="A37" s="51">
        <v>37</v>
      </c>
      <c r="B37">
        <v>10</v>
      </c>
      <c r="C37" t="s">
        <v>134</v>
      </c>
      <c r="G37" s="59" t="s">
        <v>115</v>
      </c>
      <c r="H37" s="52"/>
      <c r="I37" s="52" t="s">
        <v>188</v>
      </c>
      <c r="J37" s="54" t="s">
        <v>116</v>
      </c>
      <c r="K37" s="54" t="s">
        <v>117</v>
      </c>
      <c r="L37" s="55" t="s">
        <v>118</v>
      </c>
      <c r="M37" s="55" t="s">
        <v>119</v>
      </c>
      <c r="N37" s="55" t="s">
        <v>120</v>
      </c>
      <c r="O37" s="56"/>
    </row>
    <row r="38" spans="1:15" ht="15" x14ac:dyDescent="0.2">
      <c r="A38" s="51">
        <v>38</v>
      </c>
      <c r="B38">
        <v>10</v>
      </c>
      <c r="C38" t="s">
        <v>174</v>
      </c>
      <c r="G38" s="59" t="s">
        <v>115</v>
      </c>
      <c r="I38" s="52" t="s">
        <v>188</v>
      </c>
      <c r="J38" s="54" t="s">
        <v>129</v>
      </c>
      <c r="K38" s="54" t="s">
        <v>117</v>
      </c>
      <c r="L38" s="55" t="s">
        <v>118</v>
      </c>
      <c r="M38" s="55" t="s">
        <v>119</v>
      </c>
      <c r="N38" s="55" t="s">
        <v>120</v>
      </c>
      <c r="O38" s="56"/>
    </row>
    <row r="39" spans="1:15" ht="15" x14ac:dyDescent="0.2">
      <c r="A39" s="51">
        <v>39</v>
      </c>
      <c r="B39">
        <v>10</v>
      </c>
      <c r="C39" t="s">
        <v>175</v>
      </c>
      <c r="G39" s="59" t="s">
        <v>115</v>
      </c>
      <c r="I39" s="52" t="s">
        <v>188</v>
      </c>
      <c r="J39" s="54" t="s">
        <v>116</v>
      </c>
      <c r="K39" s="54" t="s">
        <v>117</v>
      </c>
      <c r="L39" s="55" t="s">
        <v>118</v>
      </c>
      <c r="M39" s="55" t="s">
        <v>119</v>
      </c>
      <c r="N39" s="55" t="s">
        <v>120</v>
      </c>
      <c r="O39" s="56"/>
    </row>
    <row r="40" spans="1:15" ht="15" x14ac:dyDescent="0.2">
      <c r="A40" s="51">
        <v>40</v>
      </c>
      <c r="B40">
        <v>10</v>
      </c>
      <c r="C40" t="s">
        <v>176</v>
      </c>
      <c r="G40" s="59" t="s">
        <v>115</v>
      </c>
      <c r="I40" s="52" t="s">
        <v>188</v>
      </c>
      <c r="J40" s="54" t="s">
        <v>116</v>
      </c>
      <c r="K40" s="54" t="s">
        <v>117</v>
      </c>
      <c r="L40" s="55" t="s">
        <v>118</v>
      </c>
      <c r="M40" s="55" t="s">
        <v>119</v>
      </c>
      <c r="N40" s="55" t="s">
        <v>120</v>
      </c>
      <c r="O40" s="56"/>
    </row>
    <row r="41" spans="1:15" ht="15" x14ac:dyDescent="0.2">
      <c r="A41" s="51">
        <v>41</v>
      </c>
      <c r="B41">
        <v>11</v>
      </c>
      <c r="C41" t="s">
        <v>149</v>
      </c>
      <c r="D41" s="57">
        <v>1942</v>
      </c>
      <c r="E41" s="58">
        <v>15491</v>
      </c>
      <c r="F41" s="59"/>
      <c r="G41" s="59" t="s">
        <v>133</v>
      </c>
      <c r="I41" s="52" t="s">
        <v>125</v>
      </c>
      <c r="J41" s="54" t="s">
        <v>116</v>
      </c>
      <c r="K41" s="54" t="s">
        <v>117</v>
      </c>
      <c r="L41" s="55" t="s">
        <v>118</v>
      </c>
      <c r="M41" s="55" t="s">
        <v>119</v>
      </c>
      <c r="N41" s="55" t="s">
        <v>120</v>
      </c>
      <c r="O41" s="56"/>
    </row>
    <row r="42" spans="1:15" ht="15" x14ac:dyDescent="0.2">
      <c r="A42" s="51">
        <v>42</v>
      </c>
      <c r="B42">
        <v>11</v>
      </c>
      <c r="C42" t="s">
        <v>177</v>
      </c>
      <c r="G42" s="59" t="s">
        <v>115</v>
      </c>
      <c r="I42" s="52" t="s">
        <v>125</v>
      </c>
      <c r="J42" s="54" t="s">
        <v>116</v>
      </c>
      <c r="K42" s="54" t="s">
        <v>117</v>
      </c>
      <c r="L42" s="55" t="s">
        <v>118</v>
      </c>
      <c r="M42" s="55" t="s">
        <v>119</v>
      </c>
      <c r="N42" s="55" t="s">
        <v>120</v>
      </c>
      <c r="O42" s="56"/>
    </row>
    <row r="43" spans="1:15" ht="15" x14ac:dyDescent="0.2">
      <c r="A43" s="51">
        <v>43</v>
      </c>
      <c r="B43">
        <v>11</v>
      </c>
      <c r="C43" t="s">
        <v>150</v>
      </c>
      <c r="G43" s="59" t="s">
        <v>115</v>
      </c>
      <c r="I43" s="52" t="s">
        <v>125</v>
      </c>
      <c r="J43" s="54" t="s">
        <v>116</v>
      </c>
      <c r="K43" s="54" t="s">
        <v>117</v>
      </c>
      <c r="L43" s="55" t="s">
        <v>118</v>
      </c>
      <c r="M43" s="55" t="s">
        <v>119</v>
      </c>
      <c r="N43" s="55" t="s">
        <v>120</v>
      </c>
      <c r="O43" s="56"/>
    </row>
    <row r="44" spans="1:15" ht="15" x14ac:dyDescent="0.2">
      <c r="A44" s="51">
        <v>44</v>
      </c>
      <c r="B44">
        <v>11</v>
      </c>
      <c r="C44" t="s">
        <v>142</v>
      </c>
      <c r="G44" s="59" t="s">
        <v>115</v>
      </c>
      <c r="I44" s="52" t="s">
        <v>125</v>
      </c>
      <c r="J44" s="54" t="s">
        <v>129</v>
      </c>
      <c r="K44" s="54" t="s">
        <v>117</v>
      </c>
      <c r="L44" s="55" t="s">
        <v>118</v>
      </c>
      <c r="M44" s="55" t="s">
        <v>119</v>
      </c>
      <c r="N44" s="55" t="s">
        <v>120</v>
      </c>
      <c r="O44" s="56"/>
    </row>
    <row r="45" spans="1:15" ht="15" x14ac:dyDescent="0.2">
      <c r="A45" s="51">
        <v>45</v>
      </c>
      <c r="B45">
        <v>12</v>
      </c>
      <c r="C45" t="s">
        <v>153</v>
      </c>
      <c r="G45" s="59" t="s">
        <v>115</v>
      </c>
      <c r="I45" s="55" t="s">
        <v>131</v>
      </c>
      <c r="J45" s="54" t="s">
        <v>116</v>
      </c>
      <c r="K45" s="54" t="s">
        <v>117</v>
      </c>
      <c r="L45" s="55" t="s">
        <v>118</v>
      </c>
      <c r="M45" s="55" t="s">
        <v>119</v>
      </c>
      <c r="N45" s="55" t="s">
        <v>120</v>
      </c>
      <c r="O45" s="56"/>
    </row>
    <row r="46" spans="1:15" ht="15" x14ac:dyDescent="0.2">
      <c r="A46" s="51">
        <v>46</v>
      </c>
      <c r="B46">
        <v>12</v>
      </c>
      <c r="C46" t="s">
        <v>178</v>
      </c>
      <c r="G46" s="59" t="s">
        <v>115</v>
      </c>
      <c r="I46" s="55" t="s">
        <v>131</v>
      </c>
      <c r="J46" s="54" t="s">
        <v>116</v>
      </c>
      <c r="K46" s="54" t="s">
        <v>117</v>
      </c>
      <c r="L46" s="55" t="s">
        <v>118</v>
      </c>
      <c r="M46" s="55" t="s">
        <v>119</v>
      </c>
      <c r="N46" s="55" t="s">
        <v>120</v>
      </c>
      <c r="O46" s="56"/>
    </row>
    <row r="47" spans="1:15" ht="15" x14ac:dyDescent="0.2">
      <c r="A47" s="51">
        <v>47</v>
      </c>
      <c r="B47">
        <v>12</v>
      </c>
      <c r="C47" t="s">
        <v>179</v>
      </c>
      <c r="G47" s="59" t="s">
        <v>115</v>
      </c>
      <c r="I47" s="55" t="s">
        <v>131</v>
      </c>
      <c r="J47" s="54" t="s">
        <v>116</v>
      </c>
      <c r="K47" s="54" t="s">
        <v>117</v>
      </c>
      <c r="L47" s="55" t="s">
        <v>118</v>
      </c>
      <c r="M47" s="55" t="s">
        <v>119</v>
      </c>
      <c r="N47" s="55" t="s">
        <v>120</v>
      </c>
      <c r="O47" s="56"/>
    </row>
    <row r="48" spans="1:15" ht="15" x14ac:dyDescent="0.2">
      <c r="A48" s="51">
        <v>48</v>
      </c>
      <c r="B48">
        <v>12</v>
      </c>
      <c r="C48" t="s">
        <v>180</v>
      </c>
      <c r="G48" s="59" t="s">
        <v>115</v>
      </c>
      <c r="I48" s="55" t="s">
        <v>131</v>
      </c>
      <c r="J48" s="54" t="s">
        <v>116</v>
      </c>
      <c r="K48" s="54" t="s">
        <v>117</v>
      </c>
      <c r="L48" s="55" t="s">
        <v>118</v>
      </c>
      <c r="M48" s="55" t="s">
        <v>119</v>
      </c>
      <c r="N48" s="55" t="s">
        <v>120</v>
      </c>
      <c r="O48" s="56"/>
    </row>
    <row r="49" spans="1:15" ht="15" x14ac:dyDescent="0.2">
      <c r="A49" s="51">
        <v>49</v>
      </c>
      <c r="B49">
        <v>13</v>
      </c>
      <c r="C49" t="s">
        <v>181</v>
      </c>
      <c r="G49" s="59" t="s">
        <v>115</v>
      </c>
      <c r="I49" s="55" t="s">
        <v>189</v>
      </c>
      <c r="J49" s="54" t="s">
        <v>129</v>
      </c>
      <c r="K49" s="54" t="s">
        <v>117</v>
      </c>
      <c r="L49" s="55" t="s">
        <v>118</v>
      </c>
      <c r="M49" s="55" t="s">
        <v>119</v>
      </c>
      <c r="N49" s="55" t="s">
        <v>120</v>
      </c>
      <c r="O49" s="56"/>
    </row>
    <row r="50" spans="1:15" ht="15" x14ac:dyDescent="0.2">
      <c r="A50" s="51">
        <v>50</v>
      </c>
      <c r="B50">
        <v>13</v>
      </c>
      <c r="C50" t="s">
        <v>182</v>
      </c>
      <c r="G50" s="59" t="s">
        <v>115</v>
      </c>
      <c r="I50" s="55" t="s">
        <v>189</v>
      </c>
      <c r="J50" s="54" t="s">
        <v>129</v>
      </c>
      <c r="K50" s="54" t="s">
        <v>117</v>
      </c>
      <c r="L50" s="55" t="s">
        <v>118</v>
      </c>
      <c r="M50" s="55" t="s">
        <v>119</v>
      </c>
      <c r="N50" s="55" t="s">
        <v>120</v>
      </c>
      <c r="O50" s="56"/>
    </row>
    <row r="51" spans="1:15" ht="15" x14ac:dyDescent="0.2">
      <c r="A51" s="51">
        <v>51</v>
      </c>
      <c r="B51">
        <v>13</v>
      </c>
      <c r="C51" t="s">
        <v>183</v>
      </c>
      <c r="G51" s="59" t="s">
        <v>115</v>
      </c>
      <c r="I51" s="55" t="s">
        <v>189</v>
      </c>
      <c r="J51" s="54" t="s">
        <v>129</v>
      </c>
      <c r="K51" s="54" t="s">
        <v>117</v>
      </c>
      <c r="L51" s="55" t="s">
        <v>118</v>
      </c>
      <c r="M51" s="55" t="s">
        <v>119</v>
      </c>
      <c r="N51" s="55" t="s">
        <v>120</v>
      </c>
      <c r="O51" s="56"/>
    </row>
    <row r="52" spans="1:15" ht="15" x14ac:dyDescent="0.2">
      <c r="A52" s="51">
        <v>52</v>
      </c>
      <c r="B52">
        <v>13</v>
      </c>
      <c r="C52" t="s">
        <v>184</v>
      </c>
      <c r="G52" s="59" t="s">
        <v>115</v>
      </c>
      <c r="I52" s="55" t="s">
        <v>189</v>
      </c>
      <c r="J52" s="54" t="s">
        <v>129</v>
      </c>
      <c r="K52" s="54" t="s">
        <v>117</v>
      </c>
      <c r="L52" s="55" t="s">
        <v>118</v>
      </c>
      <c r="M52" s="55" t="s">
        <v>119</v>
      </c>
      <c r="N52" s="55" t="s">
        <v>120</v>
      </c>
      <c r="O52" s="56"/>
    </row>
    <row r="53" spans="1:15" ht="15" x14ac:dyDescent="0.2">
      <c r="A53" s="51">
        <v>53</v>
      </c>
      <c r="B53">
        <v>1</v>
      </c>
      <c r="C53" t="s">
        <v>127</v>
      </c>
      <c r="D53" s="60">
        <v>1972</v>
      </c>
      <c r="E53" s="60"/>
      <c r="F53" s="59"/>
      <c r="G53" s="59" t="s">
        <v>115</v>
      </c>
      <c r="H53" s="55"/>
      <c r="I53" s="52" t="s">
        <v>125</v>
      </c>
      <c r="J53" s="54" t="s">
        <v>116</v>
      </c>
      <c r="K53" s="54" t="s">
        <v>117</v>
      </c>
      <c r="L53" s="55" t="s">
        <v>118</v>
      </c>
      <c r="M53" s="55" t="s">
        <v>119</v>
      </c>
      <c r="N53" s="55" t="s">
        <v>154</v>
      </c>
      <c r="O53" s="56"/>
    </row>
    <row r="54" spans="1:15" ht="15" x14ac:dyDescent="0.2">
      <c r="A54" s="51">
        <v>54</v>
      </c>
      <c r="B54">
        <v>2</v>
      </c>
      <c r="C54" t="s">
        <v>124</v>
      </c>
      <c r="G54" s="52" t="s">
        <v>115</v>
      </c>
      <c r="H54" s="52"/>
      <c r="I54" s="52" t="s">
        <v>125</v>
      </c>
      <c r="J54" s="54" t="s">
        <v>116</v>
      </c>
      <c r="K54" s="54" t="s">
        <v>117</v>
      </c>
      <c r="L54" s="55" t="s">
        <v>118</v>
      </c>
      <c r="M54" s="55" t="s">
        <v>119</v>
      </c>
      <c r="N54" s="55" t="s">
        <v>154</v>
      </c>
      <c r="O54" s="56"/>
    </row>
    <row r="55" spans="1:15" ht="15" x14ac:dyDescent="0.2">
      <c r="A55" s="51">
        <v>55</v>
      </c>
      <c r="B55">
        <v>3</v>
      </c>
      <c r="C55" t="s">
        <v>138</v>
      </c>
      <c r="G55" t="s">
        <v>115</v>
      </c>
      <c r="I55" s="52" t="s">
        <v>185</v>
      </c>
      <c r="J55" s="54" t="s">
        <v>116</v>
      </c>
      <c r="K55" s="54" t="s">
        <v>117</v>
      </c>
      <c r="L55" s="55" t="s">
        <v>118</v>
      </c>
      <c r="M55" s="55" t="s">
        <v>119</v>
      </c>
      <c r="N55" s="55" t="s">
        <v>154</v>
      </c>
      <c r="O55" s="56"/>
    </row>
    <row r="56" spans="1:15" ht="15" x14ac:dyDescent="0.2">
      <c r="A56" s="51">
        <v>56</v>
      </c>
      <c r="B56">
        <v>4</v>
      </c>
      <c r="C56" t="s">
        <v>126</v>
      </c>
      <c r="D56" s="60">
        <v>1974</v>
      </c>
      <c r="E56" s="60"/>
      <c r="F56" s="59"/>
      <c r="G56" s="59" t="s">
        <v>115</v>
      </c>
      <c r="H56" s="52"/>
      <c r="I56" s="52" t="s">
        <v>125</v>
      </c>
      <c r="J56" s="54" t="s">
        <v>116</v>
      </c>
      <c r="K56" s="54" t="s">
        <v>117</v>
      </c>
      <c r="L56" s="55" t="s">
        <v>118</v>
      </c>
      <c r="M56" s="55" t="s">
        <v>119</v>
      </c>
      <c r="N56" s="55" t="s">
        <v>154</v>
      </c>
      <c r="O56" s="56"/>
    </row>
    <row r="57" spans="1:15" ht="15" x14ac:dyDescent="0.2">
      <c r="A57" s="51">
        <v>57</v>
      </c>
      <c r="B57">
        <v>5</v>
      </c>
      <c r="C57" t="s">
        <v>161</v>
      </c>
      <c r="D57" s="64"/>
      <c r="E57" s="64"/>
      <c r="F57" s="63"/>
      <c r="G57" s="59" t="s">
        <v>115</v>
      </c>
      <c r="H57" s="63"/>
      <c r="I57" s="65" t="s">
        <v>186</v>
      </c>
      <c r="J57" s="54" t="s">
        <v>116</v>
      </c>
      <c r="K57" s="54" t="s">
        <v>117</v>
      </c>
      <c r="L57" s="55" t="s">
        <v>118</v>
      </c>
      <c r="M57" s="55" t="s">
        <v>119</v>
      </c>
      <c r="N57" s="55" t="s">
        <v>154</v>
      </c>
      <c r="O57" s="56"/>
    </row>
    <row r="58" spans="1:15" ht="15" x14ac:dyDescent="0.2">
      <c r="A58" s="51">
        <v>58</v>
      </c>
      <c r="B58">
        <v>6</v>
      </c>
      <c r="C58" t="s">
        <v>135</v>
      </c>
      <c r="D58" s="53">
        <v>1968</v>
      </c>
      <c r="E58" s="61">
        <v>24993</v>
      </c>
      <c r="F58" s="59"/>
      <c r="G58" s="59" t="s">
        <v>136</v>
      </c>
      <c r="H58" s="59"/>
      <c r="I58" s="52" t="s">
        <v>125</v>
      </c>
      <c r="J58" s="54" t="s">
        <v>116</v>
      </c>
      <c r="K58" s="54" t="s">
        <v>117</v>
      </c>
      <c r="L58" s="55" t="s">
        <v>118</v>
      </c>
      <c r="M58" s="55" t="s">
        <v>119</v>
      </c>
      <c r="N58" s="55" t="s">
        <v>154</v>
      </c>
      <c r="O58" s="56"/>
    </row>
    <row r="59" spans="1:15" ht="15" x14ac:dyDescent="0.2">
      <c r="A59" s="51">
        <v>59</v>
      </c>
      <c r="B59">
        <v>7</v>
      </c>
      <c r="C59" t="s">
        <v>156</v>
      </c>
      <c r="D59" s="57">
        <v>1984</v>
      </c>
      <c r="G59" t="s">
        <v>133</v>
      </c>
      <c r="I59" s="52" t="s">
        <v>185</v>
      </c>
      <c r="J59" s="54" t="s">
        <v>116</v>
      </c>
      <c r="K59" s="54" t="s">
        <v>117</v>
      </c>
      <c r="L59" s="55" t="s">
        <v>118</v>
      </c>
      <c r="M59" s="55" t="s">
        <v>119</v>
      </c>
      <c r="N59" s="55" t="s">
        <v>154</v>
      </c>
      <c r="O59" s="56"/>
    </row>
    <row r="60" spans="1:15" ht="15" x14ac:dyDescent="0.2">
      <c r="A60" s="51">
        <v>60</v>
      </c>
      <c r="B60">
        <v>8</v>
      </c>
      <c r="C60" t="s">
        <v>121</v>
      </c>
      <c r="D60" s="57">
        <v>1999</v>
      </c>
      <c r="E60" s="58">
        <v>36301</v>
      </c>
      <c r="F60" s="59"/>
      <c r="G60" s="59" t="s">
        <v>122</v>
      </c>
      <c r="I60" s="52" t="s">
        <v>152</v>
      </c>
      <c r="J60" s="54" t="s">
        <v>116</v>
      </c>
      <c r="K60" s="54" t="s">
        <v>117</v>
      </c>
      <c r="L60" s="55" t="s">
        <v>118</v>
      </c>
      <c r="M60" s="55" t="s">
        <v>119</v>
      </c>
      <c r="N60" s="55" t="s">
        <v>154</v>
      </c>
      <c r="O60" s="56"/>
    </row>
    <row r="61" spans="1:15" ht="15" x14ac:dyDescent="0.2">
      <c r="A61" s="51">
        <v>61</v>
      </c>
      <c r="B61">
        <v>9</v>
      </c>
      <c r="C61" t="s">
        <v>128</v>
      </c>
      <c r="G61" s="52" t="s">
        <v>115</v>
      </c>
      <c r="H61" s="55"/>
      <c r="I61" s="52" t="s">
        <v>125</v>
      </c>
      <c r="J61" s="54" t="s">
        <v>116</v>
      </c>
      <c r="K61" s="54" t="s">
        <v>117</v>
      </c>
      <c r="L61" s="55" t="s">
        <v>118</v>
      </c>
      <c r="M61" s="55" t="s">
        <v>119</v>
      </c>
      <c r="N61" s="55" t="s">
        <v>154</v>
      </c>
      <c r="O61" s="56"/>
    </row>
    <row r="62" spans="1:15" ht="15" x14ac:dyDescent="0.2">
      <c r="A62" s="51">
        <v>62</v>
      </c>
      <c r="B62">
        <v>10</v>
      </c>
      <c r="C62" t="s">
        <v>130</v>
      </c>
      <c r="D62" s="57">
        <v>1950</v>
      </c>
      <c r="E62" s="58">
        <v>18584</v>
      </c>
      <c r="F62" s="59"/>
      <c r="G62" s="59" t="s">
        <v>122</v>
      </c>
      <c r="I62" s="55" t="s">
        <v>131</v>
      </c>
      <c r="J62" s="54" t="s">
        <v>116</v>
      </c>
      <c r="K62" s="54" t="s">
        <v>117</v>
      </c>
      <c r="L62" s="55" t="s">
        <v>118</v>
      </c>
      <c r="M62" s="55" t="s">
        <v>119</v>
      </c>
      <c r="N62" s="55" t="s">
        <v>154</v>
      </c>
      <c r="O62" s="56"/>
    </row>
    <row r="63" spans="1:15" ht="15" x14ac:dyDescent="0.2">
      <c r="A63" s="51">
        <v>63</v>
      </c>
      <c r="B63">
        <v>11</v>
      </c>
      <c r="C63" t="s">
        <v>169</v>
      </c>
      <c r="G63" s="59" t="s">
        <v>115</v>
      </c>
      <c r="I63" s="55" t="s">
        <v>187</v>
      </c>
      <c r="J63" s="54" t="s">
        <v>116</v>
      </c>
      <c r="K63" s="54" t="s">
        <v>117</v>
      </c>
      <c r="L63" s="55" t="s">
        <v>118</v>
      </c>
      <c r="M63" s="55" t="s">
        <v>119</v>
      </c>
      <c r="N63" s="55" t="s">
        <v>154</v>
      </c>
      <c r="O63" s="56"/>
    </row>
    <row r="64" spans="1:15" ht="15" x14ac:dyDescent="0.2">
      <c r="A64" s="51">
        <v>64</v>
      </c>
      <c r="B64">
        <v>12</v>
      </c>
      <c r="C64" t="s">
        <v>176</v>
      </c>
      <c r="G64" s="59" t="s">
        <v>115</v>
      </c>
      <c r="I64" s="52" t="s">
        <v>188</v>
      </c>
      <c r="J64" s="54" t="s">
        <v>116</v>
      </c>
      <c r="K64" s="54" t="s">
        <v>117</v>
      </c>
      <c r="L64" s="55" t="s">
        <v>118</v>
      </c>
      <c r="M64" s="55" t="s">
        <v>119</v>
      </c>
      <c r="N64" s="55" t="s">
        <v>154</v>
      </c>
      <c r="O64" s="56"/>
    </row>
    <row r="65" spans="1:15" ht="15" x14ac:dyDescent="0.2">
      <c r="A65" s="51">
        <v>65</v>
      </c>
      <c r="B65">
        <v>13</v>
      </c>
      <c r="C65" t="s">
        <v>160</v>
      </c>
      <c r="G65" s="59" t="s">
        <v>115</v>
      </c>
      <c r="I65" s="52" t="s">
        <v>125</v>
      </c>
      <c r="J65" s="54" t="s">
        <v>116</v>
      </c>
      <c r="K65" s="54" t="s">
        <v>117</v>
      </c>
      <c r="L65" s="55" t="s">
        <v>118</v>
      </c>
      <c r="M65" s="55" t="s">
        <v>119</v>
      </c>
      <c r="N65" s="55" t="s">
        <v>154</v>
      </c>
      <c r="O65" s="56"/>
    </row>
    <row r="66" spans="1:15" ht="15" x14ac:dyDescent="0.2">
      <c r="A66" s="51">
        <v>66</v>
      </c>
      <c r="B66">
        <v>14</v>
      </c>
      <c r="C66" t="s">
        <v>144</v>
      </c>
      <c r="G66" s="59" t="s">
        <v>115</v>
      </c>
      <c r="H66" s="55"/>
      <c r="I66" s="55" t="s">
        <v>131</v>
      </c>
      <c r="J66" s="54" t="s">
        <v>116</v>
      </c>
      <c r="K66" s="54" t="s">
        <v>117</v>
      </c>
      <c r="L66" s="55" t="s">
        <v>118</v>
      </c>
      <c r="M66" s="55" t="s">
        <v>119</v>
      </c>
      <c r="N66" s="55" t="s">
        <v>154</v>
      </c>
      <c r="O66" s="56"/>
    </row>
    <row r="67" spans="1:15" ht="15" x14ac:dyDescent="0.2">
      <c r="A67" s="51">
        <v>67</v>
      </c>
      <c r="B67">
        <v>15</v>
      </c>
      <c r="C67" t="s">
        <v>155</v>
      </c>
      <c r="G67" t="s">
        <v>115</v>
      </c>
      <c r="I67" s="52" t="s">
        <v>185</v>
      </c>
      <c r="J67" s="54" t="s">
        <v>116</v>
      </c>
      <c r="K67" s="54" t="s">
        <v>117</v>
      </c>
      <c r="L67" s="55" t="s">
        <v>118</v>
      </c>
      <c r="M67" s="55" t="s">
        <v>119</v>
      </c>
      <c r="N67" s="55" t="s">
        <v>154</v>
      </c>
      <c r="O67" s="56"/>
    </row>
    <row r="68" spans="1:15" ht="15" x14ac:dyDescent="0.2">
      <c r="A68" s="51">
        <v>68</v>
      </c>
      <c r="B68">
        <v>16</v>
      </c>
      <c r="C68" t="s">
        <v>162</v>
      </c>
      <c r="G68" s="59" t="s">
        <v>115</v>
      </c>
      <c r="I68" s="65" t="s">
        <v>186</v>
      </c>
      <c r="J68" s="54" t="s">
        <v>116</v>
      </c>
      <c r="K68" s="54" t="s">
        <v>117</v>
      </c>
      <c r="L68" s="55" t="s">
        <v>118</v>
      </c>
      <c r="M68" s="55" t="s">
        <v>119</v>
      </c>
      <c r="N68" s="55" t="s">
        <v>154</v>
      </c>
      <c r="O68" s="56"/>
    </row>
    <row r="69" spans="1:15" ht="15" x14ac:dyDescent="0.2">
      <c r="A69" s="51">
        <v>69</v>
      </c>
      <c r="B69">
        <v>17</v>
      </c>
      <c r="C69" t="s">
        <v>158</v>
      </c>
      <c r="G69" s="59" t="s">
        <v>115</v>
      </c>
      <c r="I69" s="52" t="s">
        <v>152</v>
      </c>
      <c r="J69" s="54" t="s">
        <v>116</v>
      </c>
      <c r="K69" s="54" t="s">
        <v>117</v>
      </c>
      <c r="L69" s="55" t="s">
        <v>118</v>
      </c>
      <c r="M69" s="55" t="s">
        <v>119</v>
      </c>
      <c r="N69" s="55" t="s">
        <v>154</v>
      </c>
      <c r="O69" s="56"/>
    </row>
    <row r="70" spans="1:15" ht="15" x14ac:dyDescent="0.2">
      <c r="A70" s="51">
        <v>70</v>
      </c>
      <c r="B70">
        <v>18</v>
      </c>
      <c r="C70" t="s">
        <v>151</v>
      </c>
      <c r="D70" s="57">
        <v>1958</v>
      </c>
      <c r="E70" s="58">
        <v>21401</v>
      </c>
      <c r="F70" s="59" t="s">
        <v>146</v>
      </c>
      <c r="G70" s="59" t="s">
        <v>133</v>
      </c>
      <c r="I70" s="52" t="s">
        <v>125</v>
      </c>
      <c r="J70" s="54" t="s">
        <v>116</v>
      </c>
      <c r="K70" s="54" t="s">
        <v>117</v>
      </c>
      <c r="L70" s="55" t="s">
        <v>118</v>
      </c>
      <c r="M70" s="55" t="s">
        <v>119</v>
      </c>
      <c r="N70" s="55" t="s">
        <v>154</v>
      </c>
      <c r="O70" s="56"/>
    </row>
    <row r="71" spans="1:15" ht="15" x14ac:dyDescent="0.2">
      <c r="A71" s="51">
        <v>71</v>
      </c>
      <c r="B71">
        <v>19</v>
      </c>
      <c r="C71" t="s">
        <v>168</v>
      </c>
      <c r="G71" s="59" t="s">
        <v>115</v>
      </c>
      <c r="I71" s="55" t="s">
        <v>187</v>
      </c>
      <c r="J71" s="54" t="s">
        <v>116</v>
      </c>
      <c r="K71" s="54" t="s">
        <v>117</v>
      </c>
      <c r="L71" s="55" t="s">
        <v>118</v>
      </c>
      <c r="M71" s="55" t="s">
        <v>119</v>
      </c>
      <c r="N71" s="55" t="s">
        <v>154</v>
      </c>
      <c r="O71" s="56"/>
    </row>
    <row r="72" spans="1:15" ht="15" x14ac:dyDescent="0.2">
      <c r="A72" s="51">
        <v>72</v>
      </c>
      <c r="B72">
        <v>20</v>
      </c>
      <c r="C72" t="s">
        <v>147</v>
      </c>
      <c r="G72" s="59" t="s">
        <v>115</v>
      </c>
      <c r="I72" s="55" t="s">
        <v>131</v>
      </c>
      <c r="J72" s="54" t="s">
        <v>116</v>
      </c>
      <c r="K72" s="54" t="s">
        <v>117</v>
      </c>
      <c r="L72" s="55" t="s">
        <v>118</v>
      </c>
      <c r="M72" s="55" t="s">
        <v>119</v>
      </c>
      <c r="N72" s="55" t="s">
        <v>154</v>
      </c>
      <c r="O72" s="56"/>
    </row>
    <row r="73" spans="1:15" ht="15" x14ac:dyDescent="0.2">
      <c r="A73" s="51">
        <v>73</v>
      </c>
      <c r="B73">
        <v>21</v>
      </c>
      <c r="C73" t="s">
        <v>142</v>
      </c>
      <c r="G73" s="59" t="s">
        <v>115</v>
      </c>
      <c r="I73" s="52" t="s">
        <v>125</v>
      </c>
      <c r="J73" s="54" t="s">
        <v>129</v>
      </c>
      <c r="K73" s="54" t="s">
        <v>117</v>
      </c>
      <c r="L73" s="55" t="s">
        <v>118</v>
      </c>
      <c r="M73" s="55" t="s">
        <v>119</v>
      </c>
      <c r="N73" s="55" t="s">
        <v>154</v>
      </c>
      <c r="O73" s="56"/>
    </row>
    <row r="74" spans="1:15" ht="15" x14ac:dyDescent="0.2">
      <c r="A74" s="51">
        <v>74</v>
      </c>
      <c r="B74">
        <v>22</v>
      </c>
      <c r="C74" t="s">
        <v>123</v>
      </c>
      <c r="G74" s="59" t="s">
        <v>115</v>
      </c>
      <c r="I74" s="52" t="s">
        <v>152</v>
      </c>
      <c r="J74" s="54" t="s">
        <v>116</v>
      </c>
      <c r="K74" s="54" t="s">
        <v>117</v>
      </c>
      <c r="L74" s="55" t="s">
        <v>118</v>
      </c>
      <c r="M74" s="55" t="s">
        <v>119</v>
      </c>
      <c r="N74" s="55" t="s">
        <v>154</v>
      </c>
      <c r="O74" s="56"/>
    </row>
    <row r="75" spans="1:15" ht="15" x14ac:dyDescent="0.2">
      <c r="A75" s="51">
        <v>75</v>
      </c>
      <c r="B75">
        <v>23</v>
      </c>
      <c r="C75" t="s">
        <v>145</v>
      </c>
      <c r="D75" s="57">
        <v>1987</v>
      </c>
      <c r="E75" s="62">
        <v>32017</v>
      </c>
      <c r="F75" s="59" t="s">
        <v>146</v>
      </c>
      <c r="G75" s="59" t="s">
        <v>133</v>
      </c>
      <c r="I75" s="55" t="s">
        <v>131</v>
      </c>
      <c r="J75" s="54" t="s">
        <v>116</v>
      </c>
      <c r="K75" s="54" t="s">
        <v>117</v>
      </c>
      <c r="L75" s="55" t="s">
        <v>118</v>
      </c>
      <c r="M75" s="55" t="s">
        <v>119</v>
      </c>
      <c r="N75" s="55" t="s">
        <v>154</v>
      </c>
      <c r="O75" s="56"/>
    </row>
    <row r="76" spans="1:15" ht="15" x14ac:dyDescent="0.2">
      <c r="A76" s="51">
        <v>76</v>
      </c>
      <c r="B76">
        <v>24</v>
      </c>
      <c r="C76" t="s">
        <v>179</v>
      </c>
      <c r="G76" s="59" t="s">
        <v>115</v>
      </c>
      <c r="I76" s="55" t="s">
        <v>131</v>
      </c>
      <c r="J76" s="54" t="s">
        <v>116</v>
      </c>
      <c r="K76" s="54" t="s">
        <v>117</v>
      </c>
      <c r="L76" s="55" t="s">
        <v>118</v>
      </c>
      <c r="M76" s="55" t="s">
        <v>119</v>
      </c>
      <c r="N76" s="55" t="s">
        <v>154</v>
      </c>
      <c r="O76" s="56"/>
    </row>
    <row r="77" spans="1:15" ht="15" x14ac:dyDescent="0.2">
      <c r="A77" s="51">
        <v>77</v>
      </c>
      <c r="B77">
        <v>25</v>
      </c>
      <c r="C77" t="s">
        <v>132</v>
      </c>
      <c r="D77" s="57">
        <v>1962</v>
      </c>
      <c r="E77" s="58">
        <v>23004</v>
      </c>
      <c r="F77" s="59"/>
      <c r="G77" s="59" t="s">
        <v>133</v>
      </c>
      <c r="H77" s="55"/>
      <c r="I77" s="55" t="s">
        <v>131</v>
      </c>
      <c r="J77" s="54" t="s">
        <v>116</v>
      </c>
      <c r="K77" s="54" t="s">
        <v>117</v>
      </c>
      <c r="L77" s="55" t="s">
        <v>118</v>
      </c>
      <c r="M77" s="55" t="s">
        <v>119</v>
      </c>
      <c r="N77" s="55" t="s">
        <v>154</v>
      </c>
      <c r="O77" s="56"/>
    </row>
    <row r="78" spans="1:15" ht="15" x14ac:dyDescent="0.2">
      <c r="A78" s="51">
        <v>78</v>
      </c>
      <c r="B78">
        <v>26</v>
      </c>
      <c r="C78" t="s">
        <v>137</v>
      </c>
      <c r="G78" t="s">
        <v>115</v>
      </c>
      <c r="I78" s="52" t="s">
        <v>185</v>
      </c>
      <c r="J78" s="54" t="s">
        <v>116</v>
      </c>
      <c r="K78" s="54" t="s">
        <v>117</v>
      </c>
      <c r="L78" s="55" t="s">
        <v>118</v>
      </c>
      <c r="M78" s="55" t="s">
        <v>119</v>
      </c>
      <c r="N78" s="55" t="s">
        <v>154</v>
      </c>
      <c r="O78" s="56"/>
    </row>
    <row r="79" spans="1:15" ht="15" x14ac:dyDescent="0.2">
      <c r="A79" s="51">
        <v>79</v>
      </c>
      <c r="B79">
        <v>27</v>
      </c>
      <c r="C79" t="s">
        <v>134</v>
      </c>
      <c r="G79" s="59" t="s">
        <v>115</v>
      </c>
      <c r="H79" s="52"/>
      <c r="I79" s="52" t="s">
        <v>188</v>
      </c>
      <c r="J79" s="54" t="s">
        <v>116</v>
      </c>
      <c r="K79" s="54" t="s">
        <v>117</v>
      </c>
      <c r="L79" s="55" t="s">
        <v>118</v>
      </c>
      <c r="M79" s="55" t="s">
        <v>119</v>
      </c>
      <c r="N79" s="55" t="s">
        <v>154</v>
      </c>
      <c r="O79" s="56"/>
    </row>
    <row r="80" spans="1:15" ht="15" x14ac:dyDescent="0.2">
      <c r="A80" s="51">
        <v>80</v>
      </c>
      <c r="B80">
        <v>28</v>
      </c>
      <c r="C80" t="s">
        <v>171</v>
      </c>
      <c r="G80" s="59" t="s">
        <v>115</v>
      </c>
      <c r="I80" s="55" t="s">
        <v>131</v>
      </c>
      <c r="J80" s="54" t="s">
        <v>116</v>
      </c>
      <c r="K80" s="54" t="s">
        <v>117</v>
      </c>
      <c r="L80" s="55" t="s">
        <v>118</v>
      </c>
      <c r="M80" s="55" t="s">
        <v>119</v>
      </c>
      <c r="N80" s="55" t="s">
        <v>154</v>
      </c>
      <c r="O80" s="56"/>
    </row>
    <row r="81" spans="1:15" ht="15" x14ac:dyDescent="0.2">
      <c r="A81" s="51">
        <v>81</v>
      </c>
      <c r="B81">
        <v>29</v>
      </c>
      <c r="C81" t="s">
        <v>159</v>
      </c>
      <c r="G81" s="59" t="s">
        <v>115</v>
      </c>
      <c r="I81" s="52" t="s">
        <v>125</v>
      </c>
      <c r="J81" s="54" t="s">
        <v>116</v>
      </c>
      <c r="K81" s="54" t="s">
        <v>117</v>
      </c>
      <c r="L81" s="55" t="s">
        <v>118</v>
      </c>
      <c r="M81" s="55" t="s">
        <v>119</v>
      </c>
      <c r="N81" s="55" t="s">
        <v>154</v>
      </c>
      <c r="O81" s="56"/>
    </row>
    <row r="82" spans="1:15" ht="15" x14ac:dyDescent="0.2">
      <c r="A82" s="51">
        <v>82</v>
      </c>
      <c r="B82">
        <v>30</v>
      </c>
      <c r="C82" t="s">
        <v>166</v>
      </c>
      <c r="G82" s="59" t="s">
        <v>115</v>
      </c>
      <c r="H82" s="55"/>
      <c r="I82" s="55" t="s">
        <v>131</v>
      </c>
      <c r="J82" s="54" t="s">
        <v>116</v>
      </c>
      <c r="K82" s="54" t="s">
        <v>117</v>
      </c>
      <c r="L82" s="55" t="s">
        <v>118</v>
      </c>
      <c r="M82" s="55" t="s">
        <v>119</v>
      </c>
      <c r="N82" s="55" t="s">
        <v>154</v>
      </c>
      <c r="O82" s="56"/>
    </row>
    <row r="83" spans="1:15" ht="15" x14ac:dyDescent="0.2">
      <c r="A83" s="51">
        <v>83</v>
      </c>
      <c r="B83">
        <v>31</v>
      </c>
      <c r="C83" t="s">
        <v>149</v>
      </c>
      <c r="D83" s="57">
        <v>1942</v>
      </c>
      <c r="E83" s="58">
        <v>15491</v>
      </c>
      <c r="F83" s="59"/>
      <c r="G83" s="59" t="s">
        <v>133</v>
      </c>
      <c r="I83" s="52" t="s">
        <v>125</v>
      </c>
      <c r="J83" s="54" t="s">
        <v>116</v>
      </c>
      <c r="K83" s="54" t="s">
        <v>117</v>
      </c>
      <c r="L83" s="55" t="s">
        <v>118</v>
      </c>
      <c r="M83" s="55" t="s">
        <v>119</v>
      </c>
      <c r="N83" s="55" t="s">
        <v>154</v>
      </c>
      <c r="O83" s="56"/>
    </row>
    <row r="84" spans="1:15" ht="15" x14ac:dyDescent="0.2">
      <c r="A84" s="51">
        <v>84</v>
      </c>
      <c r="B84">
        <v>32</v>
      </c>
      <c r="C84" t="s">
        <v>150</v>
      </c>
      <c r="G84" s="59" t="s">
        <v>115</v>
      </c>
      <c r="I84" s="52" t="s">
        <v>125</v>
      </c>
      <c r="J84" s="54" t="s">
        <v>116</v>
      </c>
      <c r="K84" s="54" t="s">
        <v>117</v>
      </c>
      <c r="L84" s="55" t="s">
        <v>118</v>
      </c>
      <c r="M84" s="55" t="s">
        <v>119</v>
      </c>
      <c r="N84" s="55" t="s">
        <v>154</v>
      </c>
      <c r="O84" s="56"/>
    </row>
    <row r="85" spans="1:15" ht="15" x14ac:dyDescent="0.2">
      <c r="A85" s="51">
        <v>85</v>
      </c>
      <c r="B85">
        <v>33</v>
      </c>
      <c r="C85" t="s">
        <v>143</v>
      </c>
      <c r="G85" s="59" t="s">
        <v>115</v>
      </c>
      <c r="I85" s="52" t="s">
        <v>141</v>
      </c>
      <c r="J85" s="54" t="s">
        <v>116</v>
      </c>
      <c r="K85" s="54" t="s">
        <v>117</v>
      </c>
      <c r="L85" s="55" t="s">
        <v>118</v>
      </c>
      <c r="M85" s="55" t="s">
        <v>119</v>
      </c>
      <c r="N85" s="55" t="s">
        <v>154</v>
      </c>
      <c r="O85" s="56"/>
    </row>
    <row r="86" spans="1:15" ht="15" x14ac:dyDescent="0.2">
      <c r="A86" s="51">
        <v>86</v>
      </c>
      <c r="B86">
        <v>34</v>
      </c>
      <c r="C86" t="s">
        <v>163</v>
      </c>
      <c r="G86" s="59" t="s">
        <v>115</v>
      </c>
      <c r="I86" s="65" t="s">
        <v>186</v>
      </c>
      <c r="J86" s="54" t="s">
        <v>116</v>
      </c>
      <c r="K86" s="54" t="s">
        <v>117</v>
      </c>
      <c r="L86" s="55" t="s">
        <v>118</v>
      </c>
      <c r="M86" s="55" t="s">
        <v>119</v>
      </c>
      <c r="N86" s="55" t="s">
        <v>154</v>
      </c>
      <c r="O86" s="56"/>
    </row>
    <row r="87" spans="1:15" ht="15" x14ac:dyDescent="0.2">
      <c r="A87" s="51">
        <v>87</v>
      </c>
      <c r="B87">
        <v>35</v>
      </c>
      <c r="C87" t="s">
        <v>164</v>
      </c>
      <c r="G87" s="59" t="s">
        <v>115</v>
      </c>
      <c r="I87" s="65" t="s">
        <v>186</v>
      </c>
      <c r="J87" s="54" t="s">
        <v>116</v>
      </c>
      <c r="K87" s="54" t="s">
        <v>117</v>
      </c>
      <c r="L87" s="55" t="s">
        <v>118</v>
      </c>
      <c r="M87" s="55" t="s">
        <v>119</v>
      </c>
      <c r="N87" s="55" t="s">
        <v>154</v>
      </c>
      <c r="O87" s="56"/>
    </row>
    <row r="88" spans="1:15" ht="15" x14ac:dyDescent="0.2">
      <c r="A88" s="51">
        <v>88</v>
      </c>
      <c r="B88">
        <v>36</v>
      </c>
      <c r="C88" t="s">
        <v>157</v>
      </c>
      <c r="G88" s="59" t="s">
        <v>115</v>
      </c>
      <c r="I88" s="52" t="s">
        <v>152</v>
      </c>
      <c r="J88" s="54" t="s">
        <v>116</v>
      </c>
      <c r="K88" s="54" t="s">
        <v>117</v>
      </c>
      <c r="L88" s="55" t="s">
        <v>118</v>
      </c>
      <c r="M88" s="55" t="s">
        <v>119</v>
      </c>
      <c r="N88" s="55" t="s">
        <v>154</v>
      </c>
      <c r="O88" s="56"/>
    </row>
    <row r="89" spans="1:15" ht="15" x14ac:dyDescent="0.2">
      <c r="A89" s="51">
        <v>89</v>
      </c>
      <c r="B89">
        <v>37</v>
      </c>
      <c r="C89" t="s">
        <v>177</v>
      </c>
      <c r="G89" s="59" t="s">
        <v>115</v>
      </c>
      <c r="I89" s="52" t="s">
        <v>125</v>
      </c>
      <c r="J89" s="54" t="s">
        <v>116</v>
      </c>
      <c r="K89" s="54" t="s">
        <v>117</v>
      </c>
      <c r="L89" s="55" t="s">
        <v>118</v>
      </c>
      <c r="M89" s="55" t="s">
        <v>119</v>
      </c>
      <c r="N89" s="55" t="s">
        <v>154</v>
      </c>
      <c r="O89" s="56"/>
    </row>
    <row r="90" spans="1:15" ht="15" x14ac:dyDescent="0.2">
      <c r="A90" s="51">
        <v>90</v>
      </c>
      <c r="B90">
        <v>38</v>
      </c>
      <c r="C90" t="s">
        <v>165</v>
      </c>
      <c r="G90" s="59" t="s">
        <v>115</v>
      </c>
      <c r="H90" s="55"/>
      <c r="I90" s="55" t="s">
        <v>131</v>
      </c>
      <c r="J90" s="54" t="s">
        <v>116</v>
      </c>
      <c r="K90" s="54" t="s">
        <v>117</v>
      </c>
      <c r="L90" s="55" t="s">
        <v>118</v>
      </c>
      <c r="M90" s="55" t="s">
        <v>119</v>
      </c>
      <c r="N90" s="55" t="s">
        <v>154</v>
      </c>
      <c r="O90" s="56"/>
    </row>
    <row r="91" spans="1:15" ht="15" x14ac:dyDescent="0.2">
      <c r="A91" s="51">
        <v>91</v>
      </c>
      <c r="B91">
        <v>39</v>
      </c>
      <c r="C91" t="s">
        <v>175</v>
      </c>
      <c r="G91" s="59" t="s">
        <v>115</v>
      </c>
      <c r="I91" s="52" t="s">
        <v>188</v>
      </c>
      <c r="J91" s="54" t="s">
        <v>116</v>
      </c>
      <c r="K91" s="54" t="s">
        <v>117</v>
      </c>
      <c r="L91" s="55" t="s">
        <v>118</v>
      </c>
      <c r="M91" s="55" t="s">
        <v>119</v>
      </c>
      <c r="N91" s="55" t="s">
        <v>154</v>
      </c>
      <c r="O91" s="56"/>
    </row>
    <row r="92" spans="1:15" ht="15" x14ac:dyDescent="0.2">
      <c r="A92" s="51">
        <v>92</v>
      </c>
      <c r="B92">
        <v>40</v>
      </c>
      <c r="C92" t="s">
        <v>153</v>
      </c>
      <c r="G92" s="59" t="s">
        <v>115</v>
      </c>
      <c r="I92" s="55" t="s">
        <v>131</v>
      </c>
      <c r="J92" s="54" t="s">
        <v>116</v>
      </c>
      <c r="K92" s="54" t="s">
        <v>117</v>
      </c>
      <c r="L92" s="55" t="s">
        <v>118</v>
      </c>
      <c r="M92" s="55" t="s">
        <v>119</v>
      </c>
      <c r="N92" s="55" t="s">
        <v>154</v>
      </c>
      <c r="O92" s="56"/>
    </row>
    <row r="93" spans="1:15" ht="15" x14ac:dyDescent="0.2">
      <c r="A93" s="51">
        <v>93</v>
      </c>
      <c r="B93">
        <v>41</v>
      </c>
      <c r="C93" t="s">
        <v>184</v>
      </c>
      <c r="G93" s="59" t="s">
        <v>115</v>
      </c>
      <c r="I93" s="55" t="s">
        <v>189</v>
      </c>
      <c r="J93" s="54" t="s">
        <v>129</v>
      </c>
      <c r="K93" s="54" t="s">
        <v>117</v>
      </c>
      <c r="L93" s="55" t="s">
        <v>118</v>
      </c>
      <c r="M93" s="55" t="s">
        <v>119</v>
      </c>
      <c r="N93" s="55" t="s">
        <v>154</v>
      </c>
      <c r="O93" s="56"/>
    </row>
    <row r="94" spans="1:15" ht="15" x14ac:dyDescent="0.2">
      <c r="A94" s="51">
        <v>94</v>
      </c>
      <c r="B94">
        <v>42</v>
      </c>
      <c r="C94" t="s">
        <v>182</v>
      </c>
      <c r="G94" s="59" t="s">
        <v>115</v>
      </c>
      <c r="I94" s="55" t="s">
        <v>189</v>
      </c>
      <c r="J94" s="54" t="s">
        <v>129</v>
      </c>
      <c r="K94" s="54" t="s">
        <v>117</v>
      </c>
      <c r="L94" s="55" t="s">
        <v>118</v>
      </c>
      <c r="M94" s="55" t="s">
        <v>119</v>
      </c>
      <c r="N94" s="55" t="s">
        <v>154</v>
      </c>
      <c r="O94" s="56"/>
    </row>
    <row r="95" spans="1:15" ht="15" x14ac:dyDescent="0.2">
      <c r="A95" s="51">
        <v>95</v>
      </c>
      <c r="B95">
        <v>43</v>
      </c>
      <c r="C95" t="s">
        <v>178</v>
      </c>
      <c r="G95" s="59" t="s">
        <v>115</v>
      </c>
      <c r="I95" s="55" t="s">
        <v>131</v>
      </c>
      <c r="J95" s="54" t="s">
        <v>116</v>
      </c>
      <c r="K95" s="54" t="s">
        <v>117</v>
      </c>
      <c r="L95" s="55" t="s">
        <v>118</v>
      </c>
      <c r="M95" s="55" t="s">
        <v>119</v>
      </c>
      <c r="N95" s="55" t="s">
        <v>154</v>
      </c>
      <c r="O95" s="56"/>
    </row>
    <row r="96" spans="1:15" ht="15" x14ac:dyDescent="0.2">
      <c r="A96" s="51">
        <v>96</v>
      </c>
      <c r="B96">
        <v>44</v>
      </c>
      <c r="C96" t="s">
        <v>172</v>
      </c>
      <c r="G96" s="59" t="s">
        <v>115</v>
      </c>
      <c r="I96" s="52" t="s">
        <v>141</v>
      </c>
      <c r="J96" s="54" t="s">
        <v>116</v>
      </c>
      <c r="K96" s="54" t="s">
        <v>117</v>
      </c>
      <c r="L96" s="55" t="s">
        <v>118</v>
      </c>
      <c r="M96" s="55" t="s">
        <v>119</v>
      </c>
      <c r="N96" s="55" t="s">
        <v>154</v>
      </c>
      <c r="O96" s="56"/>
    </row>
    <row r="97" spans="1:15" ht="15" x14ac:dyDescent="0.2">
      <c r="A97" s="51">
        <v>97</v>
      </c>
      <c r="B97">
        <v>45</v>
      </c>
      <c r="C97" t="s">
        <v>170</v>
      </c>
      <c r="G97" s="59" t="s">
        <v>115</v>
      </c>
      <c r="I97" s="55" t="s">
        <v>187</v>
      </c>
      <c r="J97" s="54" t="s">
        <v>116</v>
      </c>
      <c r="K97" s="54" t="s">
        <v>117</v>
      </c>
      <c r="L97" s="55" t="s">
        <v>118</v>
      </c>
      <c r="M97" s="55" t="s">
        <v>119</v>
      </c>
      <c r="N97" s="55" t="s">
        <v>154</v>
      </c>
      <c r="O97" s="56"/>
    </row>
    <row r="98" spans="1:15" ht="15" x14ac:dyDescent="0.2">
      <c r="A98" s="51">
        <v>98</v>
      </c>
      <c r="B98">
        <v>46</v>
      </c>
      <c r="C98" t="s">
        <v>181</v>
      </c>
      <c r="G98" s="59" t="s">
        <v>115</v>
      </c>
      <c r="I98" s="55" t="s">
        <v>189</v>
      </c>
      <c r="J98" s="54" t="s">
        <v>129</v>
      </c>
      <c r="K98" s="54" t="s">
        <v>117</v>
      </c>
      <c r="L98" s="55" t="s">
        <v>118</v>
      </c>
      <c r="M98" s="55" t="s">
        <v>119</v>
      </c>
      <c r="N98" s="55" t="s">
        <v>154</v>
      </c>
      <c r="O98" s="56"/>
    </row>
    <row r="99" spans="1:15" ht="15" x14ac:dyDescent="0.2">
      <c r="A99" s="51">
        <v>99</v>
      </c>
      <c r="B99">
        <v>47</v>
      </c>
      <c r="C99" t="s">
        <v>139</v>
      </c>
      <c r="G99" s="59" t="s">
        <v>140</v>
      </c>
      <c r="I99" s="52" t="s">
        <v>141</v>
      </c>
      <c r="J99" s="54" t="s">
        <v>116</v>
      </c>
      <c r="K99" s="54" t="s">
        <v>117</v>
      </c>
      <c r="L99" s="55" t="s">
        <v>118</v>
      </c>
      <c r="M99" s="55" t="s">
        <v>119</v>
      </c>
      <c r="N99" s="55" t="s">
        <v>154</v>
      </c>
      <c r="O99" s="56"/>
    </row>
    <row r="100" spans="1:15" ht="15" x14ac:dyDescent="0.2">
      <c r="A100" s="51">
        <v>100</v>
      </c>
      <c r="B100">
        <v>48</v>
      </c>
      <c r="C100" t="s">
        <v>167</v>
      </c>
      <c r="G100" s="59" t="s">
        <v>115</v>
      </c>
      <c r="I100" s="55" t="s">
        <v>187</v>
      </c>
      <c r="J100" s="54" t="s">
        <v>116</v>
      </c>
      <c r="K100" s="54" t="s">
        <v>117</v>
      </c>
      <c r="L100" s="55" t="s">
        <v>118</v>
      </c>
      <c r="M100" s="55" t="s">
        <v>119</v>
      </c>
      <c r="N100" s="55" t="s">
        <v>154</v>
      </c>
      <c r="O100" s="56"/>
    </row>
    <row r="101" spans="1:15" ht="15" x14ac:dyDescent="0.2">
      <c r="A101" s="51">
        <v>101</v>
      </c>
      <c r="B101">
        <v>49</v>
      </c>
      <c r="C101" t="s">
        <v>173</v>
      </c>
      <c r="G101" s="59" t="s">
        <v>115</v>
      </c>
      <c r="I101" s="52" t="s">
        <v>141</v>
      </c>
      <c r="J101" s="54" t="s">
        <v>116</v>
      </c>
      <c r="K101" s="54" t="s">
        <v>117</v>
      </c>
      <c r="L101" s="55" t="s">
        <v>118</v>
      </c>
      <c r="M101" s="55" t="s">
        <v>119</v>
      </c>
      <c r="N101" s="55" t="s">
        <v>154</v>
      </c>
      <c r="O101" s="56"/>
    </row>
    <row r="102" spans="1:15" ht="15" x14ac:dyDescent="0.2">
      <c r="A102" s="51">
        <v>102</v>
      </c>
      <c r="B102">
        <v>50</v>
      </c>
      <c r="C102" t="s">
        <v>183</v>
      </c>
      <c r="G102" s="59" t="s">
        <v>115</v>
      </c>
      <c r="I102" s="55" t="s">
        <v>189</v>
      </c>
      <c r="J102" s="54" t="s">
        <v>129</v>
      </c>
      <c r="K102" s="54" t="s">
        <v>117</v>
      </c>
      <c r="L102" s="55" t="s">
        <v>118</v>
      </c>
      <c r="M102" s="55" t="s">
        <v>119</v>
      </c>
      <c r="N102" s="55" t="s">
        <v>154</v>
      </c>
      <c r="O102" s="56"/>
    </row>
    <row r="103" spans="1:15" ht="15" x14ac:dyDescent="0.2">
      <c r="A103" s="51">
        <v>103</v>
      </c>
      <c r="B103">
        <v>51</v>
      </c>
      <c r="C103" t="s">
        <v>174</v>
      </c>
      <c r="G103" s="59" t="s">
        <v>115</v>
      </c>
      <c r="I103" s="52" t="s">
        <v>188</v>
      </c>
      <c r="J103" s="54" t="s">
        <v>129</v>
      </c>
      <c r="K103" s="54" t="s">
        <v>117</v>
      </c>
      <c r="L103" s="55" t="s">
        <v>118</v>
      </c>
      <c r="M103" s="55" t="s">
        <v>119</v>
      </c>
      <c r="N103" s="55" t="s">
        <v>154</v>
      </c>
      <c r="O103" s="56"/>
    </row>
    <row r="104" spans="1:15" ht="15" x14ac:dyDescent="0.2">
      <c r="A104" s="51">
        <v>104</v>
      </c>
      <c r="B104">
        <v>52</v>
      </c>
      <c r="C104" t="s">
        <v>180</v>
      </c>
      <c r="G104" s="59" t="s">
        <v>115</v>
      </c>
      <c r="I104" s="55" t="s">
        <v>131</v>
      </c>
      <c r="J104" s="54" t="s">
        <v>116</v>
      </c>
      <c r="K104" s="54" t="s">
        <v>117</v>
      </c>
      <c r="L104" s="55" t="s">
        <v>118</v>
      </c>
      <c r="M104" s="55" t="s">
        <v>119</v>
      </c>
      <c r="N104" s="55" t="s">
        <v>154</v>
      </c>
      <c r="O104" s="56"/>
    </row>
    <row r="105" spans="1:15" ht="15" x14ac:dyDescent="0.2">
      <c r="A105" s="51">
        <v>105</v>
      </c>
      <c r="B105">
        <v>1</v>
      </c>
      <c r="C105" t="s">
        <v>98</v>
      </c>
      <c r="D105" s="57">
        <v>1959</v>
      </c>
      <c r="E105" s="66">
        <v>21853</v>
      </c>
      <c r="G105" t="s">
        <v>115</v>
      </c>
      <c r="J105" s="57" t="s">
        <v>116</v>
      </c>
      <c r="K105" s="57" t="s">
        <v>117</v>
      </c>
      <c r="L105" t="s">
        <v>118</v>
      </c>
      <c r="M105" t="s">
        <v>119</v>
      </c>
      <c r="N105" t="s">
        <v>191</v>
      </c>
    </row>
    <row r="106" spans="1:15" ht="15" x14ac:dyDescent="0.2">
      <c r="A106" s="51">
        <v>106</v>
      </c>
      <c r="B106">
        <v>2</v>
      </c>
      <c r="C106" t="s">
        <v>99</v>
      </c>
      <c r="D106" s="57">
        <v>1964</v>
      </c>
      <c r="E106" s="66">
        <v>23422</v>
      </c>
      <c r="G106" t="s">
        <v>115</v>
      </c>
      <c r="J106" s="57" t="s">
        <v>116</v>
      </c>
      <c r="K106" s="57" t="s">
        <v>117</v>
      </c>
      <c r="L106" t="s">
        <v>118</v>
      </c>
      <c r="M106" t="s">
        <v>119</v>
      </c>
      <c r="N106" t="s">
        <v>191</v>
      </c>
    </row>
    <row r="107" spans="1:15" ht="15" x14ac:dyDescent="0.2">
      <c r="A107" s="51">
        <v>107</v>
      </c>
      <c r="B107">
        <v>3</v>
      </c>
      <c r="C107" t="s">
        <v>100</v>
      </c>
      <c r="E107" s="66"/>
      <c r="G107" t="s">
        <v>115</v>
      </c>
      <c r="I107" t="s">
        <v>192</v>
      </c>
      <c r="J107" s="57" t="s">
        <v>116</v>
      </c>
      <c r="K107" s="57" t="s">
        <v>117</v>
      </c>
      <c r="L107" t="s">
        <v>118</v>
      </c>
      <c r="M107" t="s">
        <v>119</v>
      </c>
      <c r="N107" t="s">
        <v>191</v>
      </c>
    </row>
    <row r="108" spans="1:15" ht="15" x14ac:dyDescent="0.2">
      <c r="A108" s="51">
        <v>108</v>
      </c>
      <c r="B108">
        <v>4</v>
      </c>
      <c r="C108" t="s">
        <v>101</v>
      </c>
      <c r="E108" s="66"/>
      <c r="G108" t="s">
        <v>115</v>
      </c>
      <c r="J108" s="57" t="s">
        <v>116</v>
      </c>
      <c r="K108" s="57" t="s">
        <v>117</v>
      </c>
      <c r="L108" t="s">
        <v>118</v>
      </c>
      <c r="M108" t="s">
        <v>119</v>
      </c>
      <c r="N108" t="s">
        <v>191</v>
      </c>
    </row>
    <row r="109" spans="1:15" ht="15" x14ac:dyDescent="0.2">
      <c r="A109" s="51">
        <v>109</v>
      </c>
      <c r="B109">
        <v>5</v>
      </c>
      <c r="C109" t="s">
        <v>102</v>
      </c>
      <c r="D109" s="57">
        <v>1964</v>
      </c>
      <c r="E109" s="66"/>
      <c r="G109" t="s">
        <v>115</v>
      </c>
      <c r="J109" s="57" t="s">
        <v>116</v>
      </c>
      <c r="K109" s="57" t="s">
        <v>117</v>
      </c>
      <c r="L109" t="s">
        <v>118</v>
      </c>
      <c r="M109" t="s">
        <v>119</v>
      </c>
      <c r="N109" t="s">
        <v>191</v>
      </c>
    </row>
    <row r="110" spans="1:15" ht="15" x14ac:dyDescent="0.2">
      <c r="A110" s="51">
        <v>110</v>
      </c>
      <c r="B110">
        <v>6</v>
      </c>
      <c r="C110" t="s">
        <v>103</v>
      </c>
      <c r="D110" s="57">
        <v>1973</v>
      </c>
      <c r="E110" s="66">
        <v>26922</v>
      </c>
      <c r="G110" t="s">
        <v>133</v>
      </c>
      <c r="J110" s="57" t="s">
        <v>116</v>
      </c>
      <c r="K110" s="57" t="s">
        <v>117</v>
      </c>
      <c r="L110" t="s">
        <v>118</v>
      </c>
      <c r="M110" t="s">
        <v>119</v>
      </c>
      <c r="N110" t="s">
        <v>191</v>
      </c>
    </row>
    <row r="111" spans="1:15" ht="15" x14ac:dyDescent="0.2">
      <c r="A111" s="51">
        <v>111</v>
      </c>
      <c r="B111">
        <v>7</v>
      </c>
      <c r="C111" t="s">
        <v>104</v>
      </c>
      <c r="D111" s="57">
        <v>1973</v>
      </c>
      <c r="E111" s="66">
        <v>26727</v>
      </c>
      <c r="G111" t="s">
        <v>193</v>
      </c>
      <c r="J111" s="57" t="s">
        <v>116</v>
      </c>
      <c r="K111" s="57" t="s">
        <v>117</v>
      </c>
      <c r="L111" t="s">
        <v>118</v>
      </c>
      <c r="M111" t="s">
        <v>119</v>
      </c>
      <c r="N111" t="s">
        <v>191</v>
      </c>
    </row>
    <row r="112" spans="1:15" ht="15" x14ac:dyDescent="0.2">
      <c r="A112" s="51">
        <v>112</v>
      </c>
      <c r="B112">
        <v>8</v>
      </c>
      <c r="C112" t="s">
        <v>105</v>
      </c>
      <c r="D112" s="57">
        <v>1970</v>
      </c>
      <c r="E112" s="66">
        <v>25628</v>
      </c>
      <c r="G112" t="s">
        <v>115</v>
      </c>
      <c r="I112" t="s">
        <v>194</v>
      </c>
      <c r="J112" s="57" t="s">
        <v>116</v>
      </c>
      <c r="K112" s="57" t="s">
        <v>117</v>
      </c>
      <c r="L112" t="s">
        <v>118</v>
      </c>
      <c r="M112" t="s">
        <v>119</v>
      </c>
      <c r="N112" t="s">
        <v>191</v>
      </c>
    </row>
    <row r="113" spans="1:14" ht="15" x14ac:dyDescent="0.2">
      <c r="A113" s="51">
        <v>113</v>
      </c>
      <c r="B113">
        <v>9</v>
      </c>
      <c r="C113" t="s">
        <v>106</v>
      </c>
      <c r="E113" s="66"/>
      <c r="G113" t="s">
        <v>115</v>
      </c>
      <c r="I113" t="s">
        <v>195</v>
      </c>
      <c r="J113" s="57" t="s">
        <v>116</v>
      </c>
      <c r="K113" s="57" t="s">
        <v>117</v>
      </c>
      <c r="L113" t="s">
        <v>118</v>
      </c>
      <c r="M113" t="s">
        <v>119</v>
      </c>
      <c r="N113" t="s">
        <v>191</v>
      </c>
    </row>
    <row r="114" spans="1:14" ht="15" x14ac:dyDescent="0.2">
      <c r="A114" s="51">
        <v>114</v>
      </c>
      <c r="B114">
        <v>10</v>
      </c>
      <c r="C114" t="s">
        <v>107</v>
      </c>
      <c r="E114" s="66"/>
      <c r="G114" t="s">
        <v>115</v>
      </c>
      <c r="I114" s="67" t="s">
        <v>198</v>
      </c>
      <c r="J114" s="57" t="s">
        <v>116</v>
      </c>
      <c r="K114" s="57" t="s">
        <v>117</v>
      </c>
      <c r="L114" t="s">
        <v>118</v>
      </c>
      <c r="M114" t="s">
        <v>119</v>
      </c>
      <c r="N114" t="s">
        <v>191</v>
      </c>
    </row>
    <row r="115" spans="1:14" ht="15" x14ac:dyDescent="0.2">
      <c r="A115" s="51">
        <v>115</v>
      </c>
      <c r="B115">
        <v>11</v>
      </c>
      <c r="C115" t="s">
        <v>108</v>
      </c>
      <c r="D115" s="57">
        <v>1976</v>
      </c>
      <c r="E115" s="66">
        <v>27943</v>
      </c>
      <c r="G115" t="s">
        <v>115</v>
      </c>
      <c r="J115" s="57" t="s">
        <v>116</v>
      </c>
      <c r="K115" s="57" t="s">
        <v>117</v>
      </c>
      <c r="L115" t="s">
        <v>118</v>
      </c>
      <c r="M115" t="s">
        <v>119</v>
      </c>
      <c r="N115" t="s">
        <v>191</v>
      </c>
    </row>
    <row r="116" spans="1:14" ht="15" x14ac:dyDescent="0.2">
      <c r="A116" s="51">
        <v>116</v>
      </c>
      <c r="B116">
        <v>12</v>
      </c>
      <c r="C116" t="s">
        <v>109</v>
      </c>
      <c r="E116" s="66"/>
      <c r="G116" t="s">
        <v>115</v>
      </c>
      <c r="J116" s="57" t="s">
        <v>116</v>
      </c>
      <c r="K116" s="57" t="s">
        <v>117</v>
      </c>
      <c r="L116" t="s">
        <v>118</v>
      </c>
      <c r="M116" t="s">
        <v>119</v>
      </c>
      <c r="N116" t="s">
        <v>191</v>
      </c>
    </row>
    <row r="117" spans="1:14" ht="15" x14ac:dyDescent="0.2">
      <c r="A117" s="51">
        <v>117</v>
      </c>
      <c r="B117">
        <v>13</v>
      </c>
      <c r="C117" t="s">
        <v>110</v>
      </c>
      <c r="E117" s="66"/>
      <c r="G117" t="s">
        <v>148</v>
      </c>
      <c r="J117" s="57" t="s">
        <v>116</v>
      </c>
      <c r="K117" s="57" t="s">
        <v>117</v>
      </c>
      <c r="L117" t="s">
        <v>118</v>
      </c>
      <c r="M117" t="s">
        <v>119</v>
      </c>
      <c r="N117" t="s">
        <v>191</v>
      </c>
    </row>
    <row r="118" spans="1:14" ht="15" x14ac:dyDescent="0.2">
      <c r="A118" s="51">
        <v>118</v>
      </c>
      <c r="B118">
        <v>14</v>
      </c>
      <c r="C118" t="s">
        <v>111</v>
      </c>
      <c r="D118" s="57">
        <v>1965</v>
      </c>
      <c r="E118" s="66">
        <v>23823</v>
      </c>
      <c r="G118" t="s">
        <v>196</v>
      </c>
      <c r="J118" s="57" t="s">
        <v>116</v>
      </c>
      <c r="K118" s="57" t="s">
        <v>117</v>
      </c>
      <c r="L118" t="s">
        <v>118</v>
      </c>
      <c r="M118" t="s">
        <v>119</v>
      </c>
      <c r="N118" t="s">
        <v>191</v>
      </c>
    </row>
    <row r="119" spans="1:14" ht="15" x14ac:dyDescent="0.2">
      <c r="A119" s="51">
        <v>119</v>
      </c>
      <c r="B119">
        <v>15</v>
      </c>
      <c r="C119" t="s">
        <v>112</v>
      </c>
      <c r="E119" s="66"/>
      <c r="G119" t="s">
        <v>197</v>
      </c>
      <c r="J119" s="57" t="s">
        <v>116</v>
      </c>
      <c r="K119" s="57" t="s">
        <v>117</v>
      </c>
      <c r="L119" t="s">
        <v>118</v>
      </c>
      <c r="M119" t="s">
        <v>119</v>
      </c>
      <c r="N119" t="s">
        <v>191</v>
      </c>
    </row>
    <row r="120" spans="1:14" ht="15" x14ac:dyDescent="0.2">
      <c r="A120" s="51">
        <v>120</v>
      </c>
      <c r="B120">
        <v>16</v>
      </c>
      <c r="C120" t="s">
        <v>113</v>
      </c>
      <c r="D120" s="57">
        <v>1953</v>
      </c>
      <c r="E120" s="66">
        <v>19485</v>
      </c>
      <c r="G120" t="s">
        <v>115</v>
      </c>
      <c r="J120" s="57" t="s">
        <v>116</v>
      </c>
      <c r="K120" s="57" t="s">
        <v>117</v>
      </c>
      <c r="L120" t="s">
        <v>118</v>
      </c>
      <c r="M120" t="s">
        <v>119</v>
      </c>
      <c r="N120" t="s">
        <v>191</v>
      </c>
    </row>
    <row r="121" spans="1:14" ht="15" x14ac:dyDescent="0.2">
      <c r="A121" s="51">
        <v>121</v>
      </c>
      <c r="B121">
        <v>17</v>
      </c>
      <c r="C121" t="s">
        <v>114</v>
      </c>
      <c r="D121" s="57">
        <v>1964</v>
      </c>
      <c r="E121" s="66">
        <v>23426</v>
      </c>
      <c r="G121" t="s">
        <v>133</v>
      </c>
      <c r="J121" s="57" t="s">
        <v>116</v>
      </c>
      <c r="K121" s="57" t="s">
        <v>117</v>
      </c>
      <c r="L121" t="s">
        <v>118</v>
      </c>
      <c r="M121" t="s">
        <v>119</v>
      </c>
      <c r="N121" t="s">
        <v>191</v>
      </c>
    </row>
    <row r="122" spans="1:14" x14ac:dyDescent="0.2">
      <c r="B122" t="s">
        <v>190</v>
      </c>
    </row>
    <row r="123" spans="1:14" x14ac:dyDescent="0.2">
      <c r="B123" t="s">
        <v>190</v>
      </c>
    </row>
    <row r="124" spans="1:14" x14ac:dyDescent="0.2">
      <c r="B124" t="s">
        <v>190</v>
      </c>
    </row>
    <row r="125" spans="1:14" x14ac:dyDescent="0.2">
      <c r="B125" t="s">
        <v>190</v>
      </c>
    </row>
    <row r="126" spans="1:14" x14ac:dyDescent="0.2">
      <c r="B126" t="s">
        <v>190</v>
      </c>
    </row>
    <row r="127" spans="1:14" x14ac:dyDescent="0.2">
      <c r="B127" t="s">
        <v>190</v>
      </c>
    </row>
    <row r="128" spans="1:14" x14ac:dyDescent="0.2">
      <c r="B128" t="s">
        <v>190</v>
      </c>
    </row>
    <row r="129" spans="2:2" x14ac:dyDescent="0.2">
      <c r="B129" t="s">
        <v>190</v>
      </c>
    </row>
    <row r="130" spans="2:2" x14ac:dyDescent="0.2">
      <c r="B130" t="s">
        <v>190</v>
      </c>
    </row>
    <row r="131" spans="2:2" x14ac:dyDescent="0.2">
      <c r="B131" t="s">
        <v>190</v>
      </c>
    </row>
    <row r="132" spans="2:2" x14ac:dyDescent="0.2">
      <c r="B132" t="s">
        <v>190</v>
      </c>
    </row>
    <row r="133" spans="2:2" x14ac:dyDescent="0.2">
      <c r="B133" t="s">
        <v>190</v>
      </c>
    </row>
    <row r="134" spans="2:2" x14ac:dyDescent="0.2">
      <c r="B134" t="s">
        <v>190</v>
      </c>
    </row>
    <row r="135" spans="2:2" x14ac:dyDescent="0.2">
      <c r="B135" t="s">
        <v>190</v>
      </c>
    </row>
    <row r="136" spans="2:2" x14ac:dyDescent="0.2">
      <c r="B136" t="s">
        <v>190</v>
      </c>
    </row>
    <row r="137" spans="2:2" x14ac:dyDescent="0.2">
      <c r="B137" t="s">
        <v>190</v>
      </c>
    </row>
    <row r="138" spans="2:2" x14ac:dyDescent="0.2">
      <c r="B138" t="s">
        <v>190</v>
      </c>
    </row>
    <row r="139" spans="2:2" x14ac:dyDescent="0.2">
      <c r="B139" t="s">
        <v>190</v>
      </c>
    </row>
    <row r="140" spans="2:2" x14ac:dyDescent="0.2">
      <c r="B140" t="s">
        <v>190</v>
      </c>
    </row>
    <row r="141" spans="2:2" x14ac:dyDescent="0.2">
      <c r="B141" t="s">
        <v>190</v>
      </c>
    </row>
    <row r="142" spans="2:2" x14ac:dyDescent="0.2">
      <c r="B142" t="s">
        <v>190</v>
      </c>
    </row>
    <row r="143" spans="2:2" x14ac:dyDescent="0.2">
      <c r="B143" t="s">
        <v>190</v>
      </c>
    </row>
    <row r="144" spans="2:2" x14ac:dyDescent="0.2">
      <c r="B144" t="s">
        <v>190</v>
      </c>
    </row>
  </sheetData>
  <sortState xmlns:xlrd2="http://schemas.microsoft.com/office/spreadsheetml/2017/richdata2" ref="A1:N52">
    <sortCondition ref="A1:A52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Protokoll</vt:lpstr>
      <vt:lpstr>VIP</vt:lpstr>
      <vt:lpstr>Osavõtukorrad</vt:lpstr>
    </vt:vector>
  </TitlesOfParts>
  <Company>KL ÕTK MÄNNIKU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 ÕTK MÄNNIKU</dc:creator>
  <cp:lastModifiedBy>ARV1</cp:lastModifiedBy>
  <cp:lastPrinted>2020-10-27T09:57:35Z</cp:lastPrinted>
  <dcterms:created xsi:type="dcterms:W3CDTF">1999-05-18T10:59:03Z</dcterms:created>
  <dcterms:modified xsi:type="dcterms:W3CDTF">2020-12-02T09:48:17Z</dcterms:modified>
</cp:coreProperties>
</file>